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108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gianfrancoborrelli/Conservatorio Statale di Musica O. Respighi/CONSIGLIO ACCADEMICO - General/2021/2021_05_27 documenti CA/2 - modifiche e nuova attivazione/"/>
    </mc:Choice>
  </mc:AlternateContent>
  <xr:revisionPtr revIDLastSave="0" documentId="13_ncr:1_{CD7017F5-5F8B-B94E-878D-AF2FAE58D0D5}" xr6:coauthVersionLast="45" xr6:coauthVersionMax="47" xr10:uidLastSave="{00000000-0000-0000-0000-000000000000}"/>
  <bookViews>
    <workbookView xWindow="0" yWindow="460" windowWidth="28800" windowHeight="16500" activeTab="1" xr2:uid="{00000000-000D-0000-FFFF-FFFF00000000}"/>
  </bookViews>
  <sheets>
    <sheet name="DCPL34 TS1 - MUSICA ELETTRONICA" sheetId="1" r:id="rId1"/>
    <sheet name="DCSL34 - MUSICA ELETTRONICA" sheetId="2" r:id="rId2"/>
  </sheets>
  <definedNames>
    <definedName name="Z_A078A039_8DDB_427E_B208_088BE6FCF2C4_.wvu.Cols" localSheetId="0" hidden="1">'DCPL34 TS1 - MUSICA ELETTRONICA'!$H:$H,'DCPL34 TS1 - MUSICA ELETTRONICA'!#REF!</definedName>
    <definedName name="Z_A078A039_8DDB_427E_B208_088BE6FCF2C4_.wvu.Cols" localSheetId="1" hidden="1">'DCSL34 - MUSICA ELETTRONICA'!$H:$H,'DCSL34 - MUSICA ELETTRONICA'!#REF!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3" i="2" l="1"/>
  <c r="H33" i="2" s="1"/>
  <c r="M33" i="2"/>
  <c r="I19" i="2"/>
  <c r="H19" i="2" s="1"/>
  <c r="I58" i="1"/>
  <c r="H58" i="1" s="1"/>
  <c r="I36" i="2"/>
  <c r="K36" i="2" s="1"/>
  <c r="I38" i="2"/>
  <c r="K38" i="2" s="1"/>
  <c r="I22" i="2"/>
  <c r="K22" i="2" s="1"/>
  <c r="I24" i="2"/>
  <c r="K24" i="2" s="1"/>
  <c r="I24" i="1"/>
  <c r="K24" i="1" s="1"/>
  <c r="I41" i="1"/>
  <c r="H41" i="1" s="1"/>
  <c r="I40" i="1"/>
  <c r="K40" i="1" s="1"/>
  <c r="M39" i="1"/>
  <c r="I42" i="1"/>
  <c r="H42" i="1" s="1"/>
  <c r="M67" i="1"/>
  <c r="M25" i="2"/>
  <c r="M26" i="2"/>
  <c r="I27" i="1"/>
  <c r="K27" i="1" s="1"/>
  <c r="I57" i="1"/>
  <c r="H57" i="1" s="1"/>
  <c r="M57" i="1"/>
  <c r="M26" i="1"/>
  <c r="I62" i="1"/>
  <c r="K62" i="1" s="1"/>
  <c r="I60" i="1"/>
  <c r="K60" i="1" s="1"/>
  <c r="M18" i="2"/>
  <c r="M23" i="1"/>
  <c r="M34" i="2"/>
  <c r="I27" i="2"/>
  <c r="K27" i="2" s="1"/>
  <c r="G68" i="1"/>
  <c r="M41" i="2"/>
  <c r="M40" i="2"/>
  <c r="M39" i="2"/>
  <c r="M37" i="2"/>
  <c r="M23" i="2"/>
  <c r="M20" i="2"/>
  <c r="M27" i="2"/>
  <c r="J28" i="2"/>
  <c r="G28" i="2"/>
  <c r="I25" i="2"/>
  <c r="K25" i="2" s="1"/>
  <c r="I39" i="2"/>
  <c r="K39" i="2" s="1"/>
  <c r="I37" i="2"/>
  <c r="H37" i="2" s="1"/>
  <c r="I20" i="2"/>
  <c r="I23" i="2"/>
  <c r="K23" i="2" s="1"/>
  <c r="I18" i="2"/>
  <c r="H18" i="2" s="1"/>
  <c r="I35" i="2"/>
  <c r="I34" i="2"/>
  <c r="H34" i="2" s="1"/>
  <c r="I21" i="2"/>
  <c r="I39" i="1"/>
  <c r="H39" i="1" s="1"/>
  <c r="I59" i="1"/>
  <c r="K59" i="1" s="1"/>
  <c r="J42" i="2"/>
  <c r="G42" i="2"/>
  <c r="J68" i="1"/>
  <c r="I61" i="1"/>
  <c r="K61" i="1" s="1"/>
  <c r="I26" i="1"/>
  <c r="K26" i="1" s="1"/>
  <c r="I44" i="1"/>
  <c r="K44" i="1" s="1"/>
  <c r="I45" i="1"/>
  <c r="H45" i="1" s="1"/>
  <c r="I64" i="1"/>
  <c r="K64" i="1" s="1"/>
  <c r="M59" i="1"/>
  <c r="I63" i="1"/>
  <c r="H63" i="1" s="1"/>
  <c r="I28" i="1"/>
  <c r="K28" i="1" s="1"/>
  <c r="I47" i="1"/>
  <c r="H47" i="1" s="1"/>
  <c r="I46" i="1"/>
  <c r="K46" i="1" s="1"/>
  <c r="M43" i="1"/>
  <c r="I43" i="1"/>
  <c r="K43" i="1" s="1"/>
  <c r="M36" i="1"/>
  <c r="J50" i="1"/>
  <c r="G50" i="1"/>
  <c r="J31" i="1"/>
  <c r="G31" i="1"/>
  <c r="M63" i="1"/>
  <c r="M55" i="1"/>
  <c r="M49" i="1"/>
  <c r="M46" i="1"/>
  <c r="M48" i="1"/>
  <c r="M28" i="1"/>
  <c r="M18" i="1"/>
  <c r="I23" i="1"/>
  <c r="H23" i="1" s="1"/>
  <c r="I55" i="1"/>
  <c r="H55" i="1" s="1"/>
  <c r="I36" i="1"/>
  <c r="K36" i="1" s="1"/>
  <c r="M65" i="1"/>
  <c r="I56" i="1"/>
  <c r="K56" i="1" s="1"/>
  <c r="M30" i="1"/>
  <c r="I30" i="1"/>
  <c r="H30" i="1" s="1"/>
  <c r="M29" i="1"/>
  <c r="I25" i="1"/>
  <c r="K25" i="1" s="1"/>
  <c r="I22" i="1"/>
  <c r="K22" i="1" s="1"/>
  <c r="I21" i="1"/>
  <c r="K21" i="1" s="1"/>
  <c r="I20" i="1"/>
  <c r="K20" i="1" s="1"/>
  <c r="I19" i="1"/>
  <c r="K19" i="1" s="1"/>
  <c r="I18" i="1"/>
  <c r="K18" i="1" s="1"/>
  <c r="I38" i="1"/>
  <c r="H38" i="1" s="1"/>
  <c r="I49" i="1"/>
  <c r="H49" i="1" s="1"/>
  <c r="I37" i="1"/>
  <c r="H37" i="1" s="1"/>
  <c r="K33" i="2" l="1"/>
  <c r="K19" i="2"/>
  <c r="H24" i="2"/>
  <c r="K58" i="1"/>
  <c r="H36" i="2"/>
  <c r="H38" i="2"/>
  <c r="H22" i="2"/>
  <c r="H24" i="1"/>
  <c r="K42" i="1"/>
  <c r="K41" i="1"/>
  <c r="H40" i="1"/>
  <c r="H27" i="1"/>
  <c r="K57" i="1"/>
  <c r="H62" i="1"/>
  <c r="H60" i="1"/>
  <c r="K63" i="1"/>
  <c r="H61" i="1"/>
  <c r="I68" i="1"/>
  <c r="H39" i="2"/>
  <c r="M28" i="2"/>
  <c r="I28" i="2"/>
  <c r="H25" i="2"/>
  <c r="K37" i="2"/>
  <c r="H20" i="2"/>
  <c r="H23" i="2"/>
  <c r="K18" i="2"/>
  <c r="H35" i="2"/>
  <c r="H21" i="2"/>
  <c r="G43" i="2"/>
  <c r="J43" i="2"/>
  <c r="M42" i="2"/>
  <c r="K39" i="1"/>
  <c r="J69" i="1"/>
  <c r="H59" i="1"/>
  <c r="I42" i="2"/>
  <c r="H27" i="2"/>
  <c r="H26" i="1"/>
  <c r="H44" i="1"/>
  <c r="K45" i="1"/>
  <c r="H64" i="1"/>
  <c r="M68" i="1"/>
  <c r="H46" i="1"/>
  <c r="H28" i="1"/>
  <c r="K47" i="1"/>
  <c r="H43" i="1"/>
  <c r="I31" i="1"/>
  <c r="I50" i="1"/>
  <c r="M50" i="1"/>
  <c r="M31" i="1"/>
  <c r="K23" i="1"/>
  <c r="K55" i="1"/>
  <c r="H56" i="1"/>
  <c r="H18" i="1"/>
  <c r="H36" i="1"/>
  <c r="H22" i="1"/>
  <c r="H19" i="1"/>
  <c r="H20" i="1"/>
  <c r="K30" i="1"/>
  <c r="H21" i="1"/>
  <c r="H25" i="1"/>
  <c r="K38" i="1"/>
  <c r="K37" i="1"/>
  <c r="G69" i="1"/>
  <c r="K49" i="1"/>
  <c r="K50" i="1" l="1"/>
  <c r="K31" i="1"/>
  <c r="K68" i="1"/>
  <c r="H68" i="1"/>
  <c r="M43" i="2"/>
  <c r="K28" i="2"/>
  <c r="H28" i="2"/>
  <c r="I43" i="2"/>
  <c r="H42" i="2"/>
  <c r="K42" i="2"/>
  <c r="M69" i="1"/>
  <c r="H50" i="1"/>
  <c r="H31" i="1"/>
  <c r="I69" i="1"/>
  <c r="K69" i="1" l="1"/>
  <c r="H43" i="2"/>
  <c r="K43" i="2"/>
  <c r="H69" i="1"/>
</calcChain>
</file>

<file path=xl/sharedStrings.xml><?xml version="1.0" encoding="utf-8"?>
<sst xmlns="http://schemas.openxmlformats.org/spreadsheetml/2006/main" count="483" uniqueCount="104">
  <si>
    <t>Istituzione di Alta Formazione Artistica e Musicale</t>
  </si>
  <si>
    <t>Obiettivi formativi</t>
  </si>
  <si>
    <t>Prospettive occupazionali</t>
  </si>
  <si>
    <t>PRIMO ANNO</t>
  </si>
  <si>
    <t>Tipologia delle attività formative</t>
  </si>
  <si>
    <t>Area disciplinare</t>
  </si>
  <si>
    <t>Codice settore</t>
  </si>
  <si>
    <t>Settore artistico disciplinare</t>
  </si>
  <si>
    <t>Campi dsciplinari</t>
  </si>
  <si>
    <t>Tipologia insegnamento</t>
  </si>
  <si>
    <t xml:space="preserve">Ore di lezione </t>
  </si>
  <si>
    <t>Ore di studio</t>
  </si>
  <si>
    <t>Totale ore</t>
  </si>
  <si>
    <t>CFA</t>
  </si>
  <si>
    <t>Rapporto ore crediti</t>
  </si>
  <si>
    <t>Tipo di valutazione</t>
  </si>
  <si>
    <t>CFA Totali</t>
  </si>
  <si>
    <t xml:space="preserve">Discipline teorico-analitico-pratiche     </t>
  </si>
  <si>
    <t xml:space="preserve">COTP/06                            </t>
  </si>
  <si>
    <t>Teoria, ritmica e percezione musicale</t>
  </si>
  <si>
    <t>Lettura cantata, intonazione e ritmica</t>
  </si>
  <si>
    <t>LC</t>
  </si>
  <si>
    <t>E</t>
  </si>
  <si>
    <t>LI</t>
  </si>
  <si>
    <t>ID</t>
  </si>
  <si>
    <t>Discipline musicologiche</t>
  </si>
  <si>
    <t xml:space="preserve">CODM/04                          </t>
  </si>
  <si>
    <t>Storia della musica</t>
  </si>
  <si>
    <t>Storia e storiografia della musica</t>
  </si>
  <si>
    <t>Discipline della musica elettronica e delle tecnologie del suono</t>
  </si>
  <si>
    <t xml:space="preserve">COME/03                    </t>
  </si>
  <si>
    <t>Acustica musicale</t>
  </si>
  <si>
    <t>COME/04</t>
  </si>
  <si>
    <t>Elettroacustica</t>
  </si>
  <si>
    <t>ATTIVITÀ FORMATIVE CARATTERIZZANTI</t>
  </si>
  <si>
    <t>LG</t>
  </si>
  <si>
    <t>COME/05</t>
  </si>
  <si>
    <t>Informatica musicale</t>
  </si>
  <si>
    <t>COME/02</t>
  </si>
  <si>
    <t xml:space="preserve">Composizione musicale elettroacustica </t>
  </si>
  <si>
    <t>Analisi della musica elettroacustica</t>
  </si>
  <si>
    <t>ATTIVITÀ FORMATIVE INTEGRATIVE O AFFINI</t>
  </si>
  <si>
    <t>ATTIVITÀ FORMATIVE ULTERIORI</t>
  </si>
  <si>
    <t>ATTIVITÀ FORMATIVE A SCELTA DELLO STUDENTE</t>
  </si>
  <si>
    <t>CONOSCENZA DELLA LINGUA STRANIERA</t>
  </si>
  <si>
    <t>Discipline linguistiche</t>
  </si>
  <si>
    <t xml:space="preserve">CODL/02                        </t>
  </si>
  <si>
    <t xml:space="preserve">Lingua straniera comunitaria </t>
  </si>
  <si>
    <t>SECONDO ANNO</t>
  </si>
  <si>
    <t>TOTALE SECONDO ANNO</t>
  </si>
  <si>
    <t>TERZO ANNO</t>
  </si>
  <si>
    <t xml:space="preserve">CODM/05                     </t>
  </si>
  <si>
    <t>Storia della musica elettroacustica</t>
  </si>
  <si>
    <t>COME/01</t>
  </si>
  <si>
    <t>Esecuzione e interpretazione della musica elettroacustica</t>
  </si>
  <si>
    <t>TOTALE TERZO ANNO</t>
  </si>
  <si>
    <t>TOTALE GENERALE</t>
  </si>
  <si>
    <t xml:space="preserve">LI = lezione individuale                                                        </t>
  </si>
  <si>
    <t xml:space="preserve">LG = lezione d'insieme o di gruppo </t>
  </si>
  <si>
    <t xml:space="preserve">LC = lezione collettiva teorica o pratica   </t>
  </si>
  <si>
    <t>LA = laboratorio</t>
  </si>
  <si>
    <t>E = esame</t>
  </si>
  <si>
    <t>ID = idoneità</t>
  </si>
  <si>
    <t>Conservatorio Statale di Musica «Ottorino Respighi» di Latina</t>
  </si>
  <si>
    <t>MUSICA ELETTRONICA</t>
  </si>
  <si>
    <t>Al termine degli studi relativi al Diploma Accademico di primo livello in Musica elettronica, gli studenti devono aver acquisito competenze tecniche e culturali specifiche tali da consentire loro di realizzare concretamente la propria idea artistica. A tal fine sarà dato particolare rilievo allo studio del repertorio musicale elettroacustico, storico e contemporaneo, e all’approfondimento delle metodologie analitiche proprie, compresa la storia delle tecnologie elettroacustiche ed informatiche applicate alla musica. Tali obiettivi dovranno essere raggiunti anche favorendo lo sviluppo della capacità percettiva dell’udito e di memorizzazione, in particolare nell’ambito dei materiali sonori propri del repertorio musicale elettroacustico. Al termine del Triennio gli studenti devono aver acquisito una conoscenza approfondita degli aspetti stilistici, storici ed estetici generali e relativi allo specifico ambito. Inoltre, con riferimento alla specificità del corso, lo studente deve possedere adeguate competenze concernenti l’uso delle strumentazioni elettroacustiche ed informatiche nonché capacità progettuali e realizzative riferite dedicate all’esecuzione del repertorio specifico. E’ obiettivo formativo del corso anche l’acquisizione di adeguate competenze relative ad una seconda lingua comunitaria.</t>
  </si>
  <si>
    <t xml:space="preserve">Il corso offre allo studente possibilità di impiego nei seguenti ambiti:
- Compositori di musica elettroacustica
- Esecutori di musica elettroacustica
- Professioni musicali connesse con le tecnologie del suono
- Professioni musicali connesse con eventi multimediali
</t>
  </si>
  <si>
    <t>Composizione musicale elettroacustica</t>
  </si>
  <si>
    <t>CODC/01</t>
  </si>
  <si>
    <t xml:space="preserve">Composizione </t>
  </si>
  <si>
    <t xml:space="preserve">Discipline compositive </t>
  </si>
  <si>
    <t>LA</t>
  </si>
  <si>
    <t>Composizione</t>
  </si>
  <si>
    <t>Ear Training</t>
  </si>
  <si>
    <t xml:space="preserve">Inglese </t>
  </si>
  <si>
    <t>Campionamento, sintesi ed elaborazione
digitale del suono</t>
  </si>
  <si>
    <t>Tecnologie e tecniche del montaggio e
della post-produzione audio e audio per
video</t>
  </si>
  <si>
    <t>Tecnologie e tecniche delle ripresa e della
registrazione audio</t>
  </si>
  <si>
    <t>Tecnologie e tecniche dell'amplificazione
e dei sistemi di diffusione audio</t>
  </si>
  <si>
    <t>TOTALE PRIMO  ANNO</t>
  </si>
  <si>
    <t xml:space="preserve">Dipartimento di Composizione, Direzione e Nuove Tecnologie </t>
  </si>
  <si>
    <t>Scuola di Musica Elettronica</t>
  </si>
  <si>
    <t xml:space="preserve">DCPL34 - CORSO DI DIPLOMA ACCADEMICO DI PRIMO LIVELLO IN </t>
  </si>
  <si>
    <t xml:space="preserve">PROVA FINALE </t>
  </si>
  <si>
    <t>Analisi compositiva</t>
  </si>
  <si>
    <t>6 E</t>
  </si>
  <si>
    <t xml:space="preserve">DCSL34 - CORSO DI DIPLOMA ACCADEMICO DI SECONDO LIVELLO IN </t>
  </si>
  <si>
    <t>Il titolo di Diploma Accademico di Secondo Livello in Musica Elettronica viene conferito a studenti che, in base al percorso di studio, abbiano dimostrato conoscenze e capacità di comprensione che estendono e rafforzano quelle acquisite nel Primo Livello e che consentano loro di elaborare idee originali, anche in un contesto di ricerca e innovazione. Al termine del Corso gli studenti avranno acquisito, nei settori caratterizzanti, competenze tecniche e culturali avanzate, tali da consentire loro di realizzare concretamente la propria idea artistica e/o di ricerca, secondo la peculiarità didattica del Conservatorio, che privilegia la conoscenza applicata. L’acquisizione di competenze tecnologiche, informatiche, artistiche e professionali adeguate agli standard europei d’eccellenza in ambito musicale e nella produzione artistica in genere, è finalizzata a formare le abilità essenziali per affrontare i concorsi pubblici e interagire nei sistemi internazionali del mondo del lavoro. Gli obiettivi formativi potranno essere raggiunti anche attraverso la partecipazione a produzioni artistiche e ad attività di tirocinio professionale e di ricerca, nelle quali lo studente dimostri di aver acquisito un'adeguata autonomia di valutazione e apprendimento, nonché la capacità di integrazione in gruppi di lavoro e/o di ricerca interdisciplinari.</t>
  </si>
  <si>
    <t>Il Corso offre allo studente, oltre alla possibilità di accesso a corsi di formazione, di perfezionamento o master di secondo livello per la produzione e la ricerca in campo musicale e tecnologico, la possibilità di impiego nei seguenti ambiti:
- Compositori di musica elettroacustica
- Esecutori di musica elettroacustica 
- Professioni afferenti ai contesti multimediali e alle installazioni sonore d'arte
- Professioni connesse con l'utilizzo delle tecnologie del suono
- Docenza nei settori afferenti all’area disciplinare della musica elettronica e delle tecnologie del suono</t>
  </si>
  <si>
    <t xml:space="preserve">COME/02             </t>
  </si>
  <si>
    <t>ATTIVITA' FORMATIVE RELATIVE ALLA FORMAZIONE DI BASE</t>
  </si>
  <si>
    <t>Composizione audiovisiva integrata</t>
  </si>
  <si>
    <t>Ambienti esecutivi e di controllo per il live
electronics</t>
  </si>
  <si>
    <t>Ambienti esecutivi multimodali e interattivi</t>
  </si>
  <si>
    <t xml:space="preserve">Storia delle forme e dei repertori musicali </t>
  </si>
  <si>
    <t>CODM/04</t>
  </si>
  <si>
    <t>12 E</t>
  </si>
  <si>
    <t>18 E</t>
  </si>
  <si>
    <t>7 E</t>
  </si>
  <si>
    <t>Marinoni</t>
  </si>
  <si>
    <t>Docenti</t>
  </si>
  <si>
    <t>Lanzalone</t>
  </si>
  <si>
    <t>docente COME04</t>
  </si>
  <si>
    <t>Psicoacustica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</si>
</sst>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€&quot;\ * #,##0.00_-;\-&quot;€&quot;\ * #,##0.00_-;_-&quot;€&quot;\ * &quot;-&quot;??_-;_-@_-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sz val="12"/>
      <color indexed="8"/>
      <name val="Calibri"/>
      <family val="2"/>
    </font>
    <font>
      <sz val="14"/>
      <color indexed="8"/>
      <name val="Calibri"/>
      <family val="2"/>
    </font>
    <font>
      <sz val="10"/>
      <color indexed="8"/>
      <name val="Calibri"/>
      <family val="2"/>
    </font>
    <font>
      <sz val="11"/>
      <color indexed="8"/>
      <name val="Calibri"/>
      <family val="2"/>
    </font>
    <font>
      <sz val="9"/>
      <color indexed="8"/>
      <name val="Calibri"/>
      <family val="2"/>
    </font>
    <font>
      <sz val="8"/>
      <color indexed="8"/>
      <name val="Calibri"/>
      <family val="2"/>
    </font>
    <font>
      <b/>
      <sz val="16"/>
      <color theme="1"/>
      <name val="Calibri"/>
      <family val="2"/>
      <scheme val="minor"/>
    </font>
    <font>
      <sz val="8"/>
      <name val="Trebuchet MS"/>
      <family val="2"/>
    </font>
    <font>
      <sz val="10"/>
      <name val="Verdana"/>
      <family val="2"/>
    </font>
    <font>
      <b/>
      <sz val="10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indexed="8"/>
      <name val="Calibri"/>
      <family val="2"/>
    </font>
    <font>
      <b/>
      <sz val="14"/>
      <name val="Calibri"/>
      <family val="2"/>
    </font>
    <font>
      <sz val="10"/>
      <color theme="1"/>
      <name val="Calibri"/>
      <family val="2"/>
    </font>
    <font>
      <b/>
      <sz val="16"/>
      <color theme="1"/>
      <name val="Calibri"/>
      <family val="2"/>
    </font>
    <font>
      <b/>
      <sz val="10"/>
      <color theme="1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sz val="10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6">
    <xf numFmtId="0" fontId="0" fillId="0" borderId="0"/>
    <xf numFmtId="0" fontId="2" fillId="0" borderId="0"/>
    <xf numFmtId="164" fontId="7" fillId="0" borderId="0" applyFont="0" applyFill="0" applyBorder="0" applyAlignment="0" applyProtection="0"/>
    <xf numFmtId="0" fontId="12" fillId="0" borderId="0"/>
    <xf numFmtId="0" fontId="1" fillId="0" borderId="0"/>
    <xf numFmtId="9" fontId="2" fillId="0" borderId="0" applyFill="0" applyBorder="0" applyAlignment="0" applyProtection="0"/>
  </cellStyleXfs>
  <cellXfs count="177">
    <xf numFmtId="0" fontId="0" fillId="0" borderId="0" xfId="0"/>
    <xf numFmtId="0" fontId="8" fillId="0" borderId="11" xfId="0" applyFont="1" applyBorder="1" applyAlignment="1">
      <alignment vertical="center" wrapText="1"/>
    </xf>
    <xf numFmtId="0" fontId="0" fillId="0" borderId="0" xfId="0" applyAlignment="1">
      <alignment horizontal="left" vertical="center"/>
    </xf>
    <xf numFmtId="49" fontId="3" fillId="0" borderId="0" xfId="1" applyNumberFormat="1" applyFont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9" fillId="0" borderId="0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10" fillId="0" borderId="7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1" fontId="9" fillId="0" borderId="0" xfId="0" applyNumberFormat="1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5" fillId="0" borderId="4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1" fontId="6" fillId="0" borderId="17" xfId="0" applyNumberFormat="1" applyFont="1" applyBorder="1" applyAlignment="1">
      <alignment horizontal="left" vertical="center" wrapText="1"/>
    </xf>
    <xf numFmtId="0" fontId="6" fillId="0" borderId="17" xfId="0" applyFont="1" applyBorder="1" applyAlignment="1">
      <alignment horizontal="left" vertical="center" wrapText="1"/>
    </xf>
    <xf numFmtId="1" fontId="6" fillId="0" borderId="17" xfId="0" applyNumberFormat="1" applyFont="1" applyFill="1" applyBorder="1" applyAlignment="1">
      <alignment horizontal="left" vertical="center" wrapText="1"/>
    </xf>
    <xf numFmtId="0" fontId="6" fillId="0" borderId="17" xfId="0" applyFont="1" applyBorder="1" applyAlignment="1">
      <alignment horizontal="left" vertical="center"/>
    </xf>
    <xf numFmtId="1" fontId="6" fillId="2" borderId="17" xfId="0" applyNumberFormat="1" applyFont="1" applyFill="1" applyBorder="1" applyAlignment="1">
      <alignment horizontal="left" vertical="center" wrapText="1"/>
    </xf>
    <xf numFmtId="0" fontId="6" fillId="2" borderId="17" xfId="0" applyFont="1" applyFill="1" applyBorder="1" applyAlignment="1">
      <alignment horizontal="left" vertical="center" wrapText="1"/>
    </xf>
    <xf numFmtId="0" fontId="13" fillId="2" borderId="8" xfId="0" applyFont="1" applyFill="1" applyBorder="1" applyAlignment="1">
      <alignment horizontal="left" vertical="center" wrapText="1"/>
    </xf>
    <xf numFmtId="0" fontId="13" fillId="2" borderId="9" xfId="0" applyFont="1" applyFill="1" applyBorder="1" applyAlignment="1">
      <alignment horizontal="left" vertical="center" wrapText="1"/>
    </xf>
    <xf numFmtId="0" fontId="13" fillId="2" borderId="9" xfId="0" applyFont="1" applyFill="1" applyBorder="1" applyAlignment="1">
      <alignment horizontal="left" vertical="center" textRotation="90" wrapText="1"/>
    </xf>
    <xf numFmtId="0" fontId="13" fillId="2" borderId="10" xfId="0" applyFont="1" applyFill="1" applyBorder="1" applyAlignment="1">
      <alignment horizontal="left" vertical="center" textRotation="90" wrapText="1"/>
    </xf>
    <xf numFmtId="0" fontId="13" fillId="0" borderId="17" xfId="0" applyFont="1" applyBorder="1" applyAlignment="1">
      <alignment horizontal="left" vertical="center" wrapText="1"/>
    </xf>
    <xf numFmtId="0" fontId="6" fillId="3" borderId="17" xfId="0" applyFont="1" applyFill="1" applyBorder="1" applyAlignment="1">
      <alignment horizontal="left" vertical="center" wrapText="1"/>
    </xf>
    <xf numFmtId="0" fontId="13" fillId="2" borderId="17" xfId="0" applyFont="1" applyFill="1" applyBorder="1" applyAlignment="1">
      <alignment horizontal="left" vertical="center" wrapText="1"/>
    </xf>
    <xf numFmtId="0" fontId="13" fillId="2" borderId="17" xfId="0" applyFont="1" applyFill="1" applyBorder="1" applyAlignment="1">
      <alignment horizontal="left" vertical="center" textRotation="90" wrapText="1"/>
    </xf>
    <xf numFmtId="0" fontId="6" fillId="0" borderId="17" xfId="0" applyFont="1" applyFill="1" applyBorder="1" applyAlignment="1">
      <alignment vertical="center" wrapText="1"/>
    </xf>
    <xf numFmtId="0" fontId="13" fillId="4" borderId="17" xfId="0" applyFont="1" applyFill="1" applyBorder="1" applyAlignment="1">
      <alignment horizontal="left" vertical="center" wrapText="1"/>
    </xf>
    <xf numFmtId="1" fontId="13" fillId="4" borderId="17" xfId="0" applyNumberFormat="1" applyFont="1" applyFill="1" applyBorder="1" applyAlignment="1">
      <alignment horizontal="left" vertical="center"/>
    </xf>
    <xf numFmtId="1" fontId="13" fillId="4" borderId="17" xfId="0" applyNumberFormat="1" applyFont="1" applyFill="1" applyBorder="1" applyAlignment="1">
      <alignment horizontal="left" vertical="center" wrapText="1"/>
    </xf>
    <xf numFmtId="0" fontId="6" fillId="5" borderId="17" xfId="0" applyFont="1" applyFill="1" applyBorder="1" applyAlignment="1">
      <alignment horizontal="left" vertical="center" wrapText="1"/>
    </xf>
    <xf numFmtId="0" fontId="13" fillId="5" borderId="17" xfId="0" applyFont="1" applyFill="1" applyBorder="1" applyAlignment="1">
      <alignment horizontal="left" vertical="center" wrapText="1"/>
    </xf>
    <xf numFmtId="1" fontId="6" fillId="5" borderId="17" xfId="0" applyNumberFormat="1" applyFont="1" applyFill="1" applyBorder="1" applyAlignment="1">
      <alignment horizontal="left" vertical="center" wrapText="1"/>
    </xf>
    <xf numFmtId="0" fontId="6" fillId="5" borderId="17" xfId="0" applyFont="1" applyFill="1" applyBorder="1" applyAlignment="1">
      <alignment vertical="center" wrapText="1"/>
    </xf>
    <xf numFmtId="0" fontId="6" fillId="6" borderId="17" xfId="0" applyFont="1" applyFill="1" applyBorder="1" applyAlignment="1">
      <alignment vertical="center" wrapText="1"/>
    </xf>
    <xf numFmtId="0" fontId="6" fillId="6" borderId="17" xfId="0" applyFont="1" applyFill="1" applyBorder="1" applyAlignment="1">
      <alignment horizontal="left" vertical="center" wrapText="1"/>
    </xf>
    <xf numFmtId="0" fontId="13" fillId="6" borderId="17" xfId="0" applyFont="1" applyFill="1" applyBorder="1" applyAlignment="1">
      <alignment horizontal="left" vertical="center" wrapText="1"/>
    </xf>
    <xf numFmtId="1" fontId="6" fillId="6" borderId="17" xfId="0" applyNumberFormat="1" applyFont="1" applyFill="1" applyBorder="1" applyAlignment="1">
      <alignment horizontal="left" vertical="center" wrapText="1"/>
    </xf>
    <xf numFmtId="0" fontId="13" fillId="7" borderId="17" xfId="0" applyFont="1" applyFill="1" applyBorder="1" applyAlignment="1">
      <alignment horizontal="left" vertical="center" wrapText="1"/>
    </xf>
    <xf numFmtId="0" fontId="6" fillId="7" borderId="17" xfId="0" applyFont="1" applyFill="1" applyBorder="1" applyAlignment="1">
      <alignment horizontal="left" vertical="center" wrapText="1"/>
    </xf>
    <xf numFmtId="1" fontId="6" fillId="7" borderId="17" xfId="0" applyNumberFormat="1" applyFont="1" applyFill="1" applyBorder="1" applyAlignment="1">
      <alignment horizontal="left" vertical="center" wrapText="1"/>
    </xf>
    <xf numFmtId="0" fontId="6" fillId="7" borderId="17" xfId="0" applyFont="1" applyFill="1" applyBorder="1" applyAlignment="1">
      <alignment vertical="center" wrapText="1"/>
    </xf>
    <xf numFmtId="0" fontId="18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 wrapText="1"/>
    </xf>
    <xf numFmtId="1" fontId="6" fillId="0" borderId="0" xfId="0" applyNumberFormat="1" applyFont="1" applyFill="1" applyBorder="1" applyAlignment="1">
      <alignment horizontal="left" vertical="center" wrapText="1"/>
    </xf>
    <xf numFmtId="0" fontId="20" fillId="0" borderId="0" xfId="0" applyFont="1" applyBorder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21" fillId="5" borderId="19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left" vertical="center"/>
    </xf>
    <xf numFmtId="0" fontId="21" fillId="6" borderId="17" xfId="0" applyFont="1" applyFill="1" applyBorder="1" applyAlignment="1">
      <alignment horizontal="left" vertical="center" wrapText="1"/>
    </xf>
    <xf numFmtId="0" fontId="22" fillId="6" borderId="17" xfId="0" applyFont="1" applyFill="1" applyBorder="1" applyAlignment="1">
      <alignment horizontal="left" vertical="center" wrapText="1"/>
    </xf>
    <xf numFmtId="1" fontId="21" fillId="6" borderId="17" xfId="0" applyNumberFormat="1" applyFont="1" applyFill="1" applyBorder="1" applyAlignment="1">
      <alignment horizontal="left" vertical="center" wrapText="1"/>
    </xf>
    <xf numFmtId="0" fontId="22" fillId="7" borderId="17" xfId="0" applyFont="1" applyFill="1" applyBorder="1" applyAlignment="1">
      <alignment horizontal="left" vertical="center" wrapText="1"/>
    </xf>
    <xf numFmtId="0" fontId="21" fillId="7" borderId="17" xfId="0" applyFont="1" applyFill="1" applyBorder="1" applyAlignment="1">
      <alignment horizontal="left" vertical="center" wrapText="1"/>
    </xf>
    <xf numFmtId="1" fontId="21" fillId="7" borderId="17" xfId="0" applyNumberFormat="1" applyFont="1" applyFill="1" applyBorder="1" applyAlignment="1">
      <alignment horizontal="left" vertical="center" wrapText="1"/>
    </xf>
    <xf numFmtId="0" fontId="13" fillId="8" borderId="17" xfId="0" applyFont="1" applyFill="1" applyBorder="1" applyAlignment="1">
      <alignment horizontal="left" vertical="center" wrapText="1"/>
    </xf>
    <xf numFmtId="0" fontId="6" fillId="8" borderId="17" xfId="0" applyFont="1" applyFill="1" applyBorder="1" applyAlignment="1">
      <alignment horizontal="left" vertical="center" wrapText="1"/>
    </xf>
    <xf numFmtId="0" fontId="20" fillId="8" borderId="17" xfId="0" applyFont="1" applyFill="1" applyBorder="1" applyAlignment="1">
      <alignment horizontal="left" vertical="center"/>
    </xf>
    <xf numFmtId="0" fontId="18" fillId="8" borderId="17" xfId="0" applyFont="1" applyFill="1" applyBorder="1" applyAlignment="1">
      <alignment horizontal="left" vertical="center"/>
    </xf>
    <xf numFmtId="1" fontId="6" fillId="8" borderId="17" xfId="0" applyNumberFormat="1" applyFont="1" applyFill="1" applyBorder="1" applyAlignment="1">
      <alignment horizontal="left" vertical="center" wrapText="1"/>
    </xf>
    <xf numFmtId="0" fontId="18" fillId="5" borderId="17" xfId="0" applyFont="1" applyFill="1" applyBorder="1" applyAlignment="1">
      <alignment horizontal="left" vertical="center"/>
    </xf>
    <xf numFmtId="1" fontId="6" fillId="8" borderId="12" xfId="0" applyNumberFormat="1" applyFont="1" applyFill="1" applyBorder="1" applyAlignment="1">
      <alignment horizontal="left" vertical="center" wrapText="1"/>
    </xf>
    <xf numFmtId="1" fontId="6" fillId="0" borderId="12" xfId="0" applyNumberFormat="1" applyFont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 wrapText="1"/>
    </xf>
    <xf numFmtId="1" fontId="6" fillId="2" borderId="12" xfId="0" applyNumberFormat="1" applyFont="1" applyFill="1" applyBorder="1" applyAlignment="1">
      <alignment horizontal="left" vertical="center" wrapText="1"/>
    </xf>
    <xf numFmtId="49" fontId="23" fillId="0" borderId="0" xfId="1" applyNumberFormat="1" applyFont="1" applyAlignment="1">
      <alignment horizontal="left" vertical="center" wrapText="1"/>
    </xf>
    <xf numFmtId="0" fontId="24" fillId="0" borderId="0" xfId="0" applyFont="1" applyAlignment="1">
      <alignment horizontal="left" vertical="center"/>
    </xf>
    <xf numFmtId="0" fontId="15" fillId="0" borderId="0" xfId="0" applyFont="1" applyBorder="1" applyAlignment="1">
      <alignment horizontal="left" vertical="center" wrapText="1"/>
    </xf>
    <xf numFmtId="0" fontId="15" fillId="0" borderId="0" xfId="0" applyFont="1" applyBorder="1" applyAlignment="1">
      <alignment horizontal="left" vertical="center"/>
    </xf>
    <xf numFmtId="1" fontId="6" fillId="8" borderId="12" xfId="0" applyNumberFormat="1" applyFont="1" applyFill="1" applyBorder="1" applyAlignment="1">
      <alignment horizontal="center" vertical="center" wrapText="1"/>
    </xf>
    <xf numFmtId="0" fontId="24" fillId="0" borderId="17" xfId="0" applyFont="1" applyBorder="1" applyAlignment="1">
      <alignment horizontal="left" vertical="center"/>
    </xf>
    <xf numFmtId="0" fontId="24" fillId="0" borderId="17" xfId="0" applyFont="1" applyFill="1" applyBorder="1" applyAlignment="1">
      <alignment vertical="center"/>
    </xf>
    <xf numFmtId="0" fontId="24" fillId="0" borderId="17" xfId="0" applyFont="1" applyFill="1" applyBorder="1" applyAlignment="1">
      <alignment horizontal="left" vertical="center"/>
    </xf>
    <xf numFmtId="16" fontId="24" fillId="0" borderId="17" xfId="0" applyNumberFormat="1" applyFont="1" applyBorder="1" applyAlignment="1">
      <alignment horizontal="center" vertical="center"/>
    </xf>
    <xf numFmtId="49" fontId="25" fillId="0" borderId="0" xfId="1" applyNumberFormat="1" applyFont="1" applyAlignment="1">
      <alignment horizontal="left" vertical="center" wrapText="1"/>
    </xf>
    <xf numFmtId="0" fontId="14" fillId="0" borderId="0" xfId="0" applyFont="1" applyBorder="1" applyAlignment="1">
      <alignment horizontal="left" vertical="center" wrapText="1"/>
    </xf>
    <xf numFmtId="0" fontId="24" fillId="0" borderId="17" xfId="0" applyFont="1" applyFill="1" applyBorder="1" applyAlignment="1">
      <alignment vertical="center" wrapText="1"/>
    </xf>
    <xf numFmtId="0" fontId="14" fillId="0" borderId="0" xfId="0" applyFont="1" applyAlignment="1">
      <alignment horizontal="left" vertical="center" wrapText="1"/>
    </xf>
    <xf numFmtId="0" fontId="24" fillId="0" borderId="17" xfId="0" applyFont="1" applyBorder="1" applyAlignment="1">
      <alignment horizontal="left" vertical="center" wrapText="1"/>
    </xf>
    <xf numFmtId="0" fontId="14" fillId="0" borderId="17" xfId="0" applyFont="1" applyFill="1" applyBorder="1" applyAlignment="1">
      <alignment horizontal="left" vertical="center" wrapText="1"/>
    </xf>
    <xf numFmtId="0" fontId="14" fillId="0" borderId="17" xfId="0" applyFont="1" applyBorder="1" applyAlignment="1">
      <alignment horizontal="left" vertical="center" wrapText="1"/>
    </xf>
    <xf numFmtId="0" fontId="24" fillId="0" borderId="17" xfId="0" applyFont="1" applyFill="1" applyBorder="1" applyAlignment="1">
      <alignment horizontal="left" vertical="center" wrapText="1"/>
    </xf>
    <xf numFmtId="0" fontId="24" fillId="0" borderId="0" xfId="0" applyFont="1" applyBorder="1" applyAlignment="1">
      <alignment horizontal="left" vertical="center" wrapText="1"/>
    </xf>
    <xf numFmtId="0" fontId="6" fillId="6" borderId="19" xfId="0" applyFont="1" applyFill="1" applyBorder="1" applyAlignment="1">
      <alignment horizontal="left" vertical="center" wrapText="1"/>
    </xf>
    <xf numFmtId="0" fontId="6" fillId="2" borderId="17" xfId="0" applyFont="1" applyFill="1" applyBorder="1" applyAlignment="1">
      <alignment horizontal="left" vertical="center" wrapText="1"/>
    </xf>
    <xf numFmtId="0" fontId="21" fillId="9" borderId="17" xfId="0" applyFont="1" applyFill="1" applyBorder="1" applyAlignment="1">
      <alignment horizontal="left" vertical="center" wrapText="1"/>
    </xf>
    <xf numFmtId="0" fontId="6" fillId="9" borderId="17" xfId="0" applyFont="1" applyFill="1" applyBorder="1" applyAlignment="1">
      <alignment horizontal="left" vertical="center" wrapText="1"/>
    </xf>
    <xf numFmtId="0" fontId="6" fillId="7" borderId="19" xfId="0" applyFont="1" applyFill="1" applyBorder="1" applyAlignment="1">
      <alignment horizontal="left" vertical="center" wrapText="1"/>
    </xf>
    <xf numFmtId="0" fontId="6" fillId="7" borderId="18" xfId="0" applyFont="1" applyFill="1" applyBorder="1" applyAlignment="1">
      <alignment horizontal="left" vertical="center" wrapText="1"/>
    </xf>
    <xf numFmtId="0" fontId="6" fillId="7" borderId="20" xfId="0" applyFont="1" applyFill="1" applyBorder="1" applyAlignment="1">
      <alignment horizontal="left" vertical="center" wrapText="1"/>
    </xf>
    <xf numFmtId="0" fontId="13" fillId="5" borderId="19" xfId="0" applyFont="1" applyFill="1" applyBorder="1" applyAlignment="1">
      <alignment horizontal="left" vertical="center" wrapText="1"/>
    </xf>
    <xf numFmtId="0" fontId="13" fillId="5" borderId="18" xfId="0" applyFont="1" applyFill="1" applyBorder="1" applyAlignment="1">
      <alignment horizontal="left" vertical="center" wrapText="1"/>
    </xf>
    <xf numFmtId="0" fontId="13" fillId="5" borderId="20" xfId="0" applyFont="1" applyFill="1" applyBorder="1" applyAlignment="1">
      <alignment horizontal="left" vertical="center" wrapText="1"/>
    </xf>
    <xf numFmtId="0" fontId="13" fillId="6" borderId="19" xfId="0" applyFont="1" applyFill="1" applyBorder="1" applyAlignment="1">
      <alignment horizontal="left" vertical="center" wrapText="1"/>
    </xf>
    <xf numFmtId="0" fontId="13" fillId="6" borderId="18" xfId="0" applyFont="1" applyFill="1" applyBorder="1" applyAlignment="1">
      <alignment horizontal="left" vertical="center" wrapText="1"/>
    </xf>
    <xf numFmtId="0" fontId="13" fillId="6" borderId="20" xfId="0" applyFont="1" applyFill="1" applyBorder="1" applyAlignment="1">
      <alignment horizontal="left" vertical="center" wrapText="1"/>
    </xf>
    <xf numFmtId="0" fontId="13" fillId="8" borderId="19" xfId="0" applyFont="1" applyFill="1" applyBorder="1" applyAlignment="1">
      <alignment horizontal="left" vertical="center" wrapText="1"/>
    </xf>
    <xf numFmtId="0" fontId="13" fillId="8" borderId="20" xfId="0" applyFont="1" applyFill="1" applyBorder="1" applyAlignment="1">
      <alignment horizontal="left" vertical="center" wrapText="1"/>
    </xf>
    <xf numFmtId="0" fontId="6" fillId="5" borderId="19" xfId="0" applyFont="1" applyFill="1" applyBorder="1" applyAlignment="1">
      <alignment horizontal="left" vertical="center" wrapText="1"/>
    </xf>
    <xf numFmtId="0" fontId="6" fillId="5" borderId="20" xfId="0" applyFont="1" applyFill="1" applyBorder="1" applyAlignment="1">
      <alignment horizontal="left" vertical="center" wrapText="1"/>
    </xf>
    <xf numFmtId="0" fontId="6" fillId="6" borderId="19" xfId="0" applyFont="1" applyFill="1" applyBorder="1" applyAlignment="1">
      <alignment horizontal="left" vertical="center" wrapText="1"/>
    </xf>
    <xf numFmtId="0" fontId="6" fillId="6" borderId="20" xfId="0" applyFont="1" applyFill="1" applyBorder="1" applyAlignment="1">
      <alignment horizontal="left" vertical="center" wrapText="1"/>
    </xf>
    <xf numFmtId="0" fontId="13" fillId="7" borderId="19" xfId="0" applyFont="1" applyFill="1" applyBorder="1" applyAlignment="1">
      <alignment horizontal="left" vertical="center" wrapText="1"/>
    </xf>
    <xf numFmtId="0" fontId="13" fillId="7" borderId="18" xfId="0" applyFont="1" applyFill="1" applyBorder="1" applyAlignment="1">
      <alignment horizontal="left" vertical="center" wrapText="1"/>
    </xf>
    <xf numFmtId="0" fontId="13" fillId="7" borderId="20" xfId="0" applyFont="1" applyFill="1" applyBorder="1" applyAlignment="1">
      <alignment horizontal="left" vertical="center" wrapText="1"/>
    </xf>
    <xf numFmtId="49" fontId="17" fillId="0" borderId="1" xfId="1" applyNumberFormat="1" applyFont="1" applyBorder="1" applyAlignment="1">
      <alignment horizontal="center" vertical="center" wrapText="1"/>
    </xf>
    <xf numFmtId="49" fontId="17" fillId="0" borderId="2" xfId="1" applyNumberFormat="1" applyFont="1" applyBorder="1" applyAlignment="1">
      <alignment horizontal="center" vertical="center" wrapText="1"/>
    </xf>
    <xf numFmtId="49" fontId="17" fillId="0" borderId="3" xfId="1" applyNumberFormat="1" applyFont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left" vertical="center"/>
    </xf>
    <xf numFmtId="49" fontId="17" fillId="0" borderId="4" xfId="1" applyNumberFormat="1" applyFont="1" applyBorder="1" applyAlignment="1">
      <alignment horizontal="center" vertical="center" wrapText="1"/>
    </xf>
    <xf numFmtId="49" fontId="17" fillId="0" borderId="0" xfId="1" applyNumberFormat="1" applyFont="1" applyBorder="1" applyAlignment="1">
      <alignment horizontal="center" vertical="center" wrapText="1"/>
    </xf>
    <xf numFmtId="49" fontId="17" fillId="0" borderId="5" xfId="1" applyNumberFormat="1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6" fillId="7" borderId="1" xfId="0" applyFont="1" applyFill="1" applyBorder="1" applyAlignment="1">
      <alignment horizontal="center" vertical="center" wrapText="1"/>
    </xf>
    <xf numFmtId="0" fontId="6" fillId="7" borderId="4" xfId="0" applyFont="1" applyFill="1" applyBorder="1" applyAlignment="1">
      <alignment horizontal="center" vertical="center" wrapText="1"/>
    </xf>
    <xf numFmtId="0" fontId="6" fillId="7" borderId="15" xfId="0" applyFont="1" applyFill="1" applyBorder="1" applyAlignment="1">
      <alignment horizontal="center" vertical="center" wrapText="1"/>
    </xf>
    <xf numFmtId="0" fontId="21" fillId="5" borderId="1" xfId="0" applyFont="1" applyFill="1" applyBorder="1" applyAlignment="1">
      <alignment horizontal="center" vertical="center" wrapText="1"/>
    </xf>
    <xf numFmtId="0" fontId="21" fillId="5" borderId="4" xfId="0" applyFont="1" applyFill="1" applyBorder="1" applyAlignment="1">
      <alignment horizontal="center" vertical="center" wrapText="1"/>
    </xf>
    <xf numFmtId="0" fontId="21" fillId="5" borderId="15" xfId="0" applyFont="1" applyFill="1" applyBorder="1" applyAlignment="1">
      <alignment horizontal="center" vertical="center" wrapText="1"/>
    </xf>
    <xf numFmtId="0" fontId="8" fillId="0" borderId="12" xfId="0" applyFont="1" applyBorder="1" applyAlignment="1">
      <alignment horizontal="left" vertical="center" wrapText="1"/>
    </xf>
    <xf numFmtId="0" fontId="8" fillId="0" borderId="13" xfId="0" applyFont="1" applyBorder="1" applyAlignment="1">
      <alignment horizontal="left" vertical="center" wrapText="1"/>
    </xf>
    <xf numFmtId="0" fontId="8" fillId="0" borderId="14" xfId="0" applyFont="1" applyBorder="1" applyAlignment="1">
      <alignment horizontal="left" vertical="center" wrapText="1"/>
    </xf>
    <xf numFmtId="0" fontId="13" fillId="4" borderId="17" xfId="0" applyFont="1" applyFill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/>
    </xf>
    <xf numFmtId="0" fontId="6" fillId="2" borderId="17" xfId="0" applyFont="1" applyFill="1" applyBorder="1" applyAlignment="1">
      <alignment horizontal="left" vertical="center" wrapText="1"/>
    </xf>
    <xf numFmtId="0" fontId="21" fillId="5" borderId="19" xfId="0" applyFont="1" applyFill="1" applyBorder="1" applyAlignment="1">
      <alignment horizontal="center" vertical="center" wrapText="1"/>
    </xf>
    <xf numFmtId="0" fontId="21" fillId="5" borderId="18" xfId="0" applyFont="1" applyFill="1" applyBorder="1" applyAlignment="1">
      <alignment horizontal="center" vertical="center" wrapText="1"/>
    </xf>
    <xf numFmtId="0" fontId="6" fillId="7" borderId="19" xfId="0" applyFont="1" applyFill="1" applyBorder="1" applyAlignment="1">
      <alignment horizontal="center" vertical="center" wrapText="1"/>
    </xf>
    <xf numFmtId="0" fontId="6" fillId="7" borderId="18" xfId="0" applyFont="1" applyFill="1" applyBorder="1" applyAlignment="1">
      <alignment horizontal="center" vertical="center" wrapText="1"/>
    </xf>
    <xf numFmtId="1" fontId="6" fillId="6" borderId="19" xfId="0" applyNumberFormat="1" applyFont="1" applyFill="1" applyBorder="1" applyAlignment="1">
      <alignment horizontal="center" vertical="center" wrapText="1"/>
    </xf>
    <xf numFmtId="1" fontId="6" fillId="6" borderId="18" xfId="0" applyNumberFormat="1" applyFont="1" applyFill="1" applyBorder="1" applyAlignment="1">
      <alignment horizontal="center" vertical="center" wrapText="1"/>
    </xf>
    <xf numFmtId="1" fontId="6" fillId="6" borderId="20" xfId="0" applyNumberFormat="1" applyFont="1" applyFill="1" applyBorder="1" applyAlignment="1">
      <alignment horizontal="center" vertical="center" wrapText="1"/>
    </xf>
    <xf numFmtId="1" fontId="6" fillId="8" borderId="19" xfId="0" applyNumberFormat="1" applyFont="1" applyFill="1" applyBorder="1" applyAlignment="1">
      <alignment horizontal="center" vertical="center" wrapText="1"/>
    </xf>
    <xf numFmtId="1" fontId="6" fillId="8" borderId="20" xfId="0" applyNumberFormat="1" applyFont="1" applyFill="1" applyBorder="1" applyAlignment="1">
      <alignment horizontal="center" vertical="center" wrapText="1"/>
    </xf>
    <xf numFmtId="0" fontId="6" fillId="6" borderId="18" xfId="0" applyFont="1" applyFill="1" applyBorder="1" applyAlignment="1">
      <alignment horizontal="left" vertical="center" wrapText="1"/>
    </xf>
    <xf numFmtId="0" fontId="6" fillId="7" borderId="17" xfId="0" applyFont="1" applyFill="1" applyBorder="1" applyAlignment="1">
      <alignment horizontal="center" vertical="center" wrapText="1"/>
    </xf>
    <xf numFmtId="1" fontId="6" fillId="6" borderId="1" xfId="0" applyNumberFormat="1" applyFont="1" applyFill="1" applyBorder="1" applyAlignment="1">
      <alignment horizontal="center" vertical="center" wrapText="1"/>
    </xf>
    <xf numFmtId="1" fontId="6" fillId="6" borderId="4" xfId="0" applyNumberFormat="1" applyFont="1" applyFill="1" applyBorder="1" applyAlignment="1">
      <alignment horizontal="center" vertical="center" wrapText="1"/>
    </xf>
    <xf numFmtId="0" fontId="21" fillId="7" borderId="19" xfId="0" applyFont="1" applyFill="1" applyBorder="1" applyAlignment="1">
      <alignment horizontal="left" vertical="center" wrapText="1"/>
    </xf>
    <xf numFmtId="0" fontId="21" fillId="7" borderId="18" xfId="0" applyFont="1" applyFill="1" applyBorder="1" applyAlignment="1">
      <alignment horizontal="left" vertical="center" wrapText="1"/>
    </xf>
    <xf numFmtId="0" fontId="21" fillId="7" borderId="20" xfId="0" applyFont="1" applyFill="1" applyBorder="1" applyAlignment="1">
      <alignment horizontal="left" vertical="center" wrapText="1"/>
    </xf>
    <xf numFmtId="0" fontId="21" fillId="6" borderId="19" xfId="0" applyFont="1" applyFill="1" applyBorder="1" applyAlignment="1">
      <alignment horizontal="left" vertical="center" wrapText="1"/>
    </xf>
    <xf numFmtId="0" fontId="21" fillId="6" borderId="20" xfId="0" applyFont="1" applyFill="1" applyBorder="1" applyAlignment="1">
      <alignment horizontal="left" vertical="center" wrapText="1"/>
    </xf>
    <xf numFmtId="0" fontId="22" fillId="7" borderId="19" xfId="0" applyFont="1" applyFill="1" applyBorder="1" applyAlignment="1">
      <alignment horizontal="left" vertical="center" wrapText="1"/>
    </xf>
    <xf numFmtId="0" fontId="22" fillId="7" borderId="18" xfId="0" applyFont="1" applyFill="1" applyBorder="1" applyAlignment="1">
      <alignment horizontal="left" vertical="center" wrapText="1"/>
    </xf>
    <xf numFmtId="0" fontId="22" fillId="7" borderId="20" xfId="0" applyFont="1" applyFill="1" applyBorder="1" applyAlignment="1">
      <alignment horizontal="left" vertical="center" wrapText="1"/>
    </xf>
    <xf numFmtId="0" fontId="22" fillId="6" borderId="19" xfId="0" applyFont="1" applyFill="1" applyBorder="1" applyAlignment="1">
      <alignment horizontal="left" vertical="center" wrapText="1"/>
    </xf>
    <xf numFmtId="0" fontId="22" fillId="6" borderId="20" xfId="0" applyFont="1" applyFill="1" applyBorder="1" applyAlignment="1">
      <alignment horizontal="left" vertical="center" wrapText="1"/>
    </xf>
    <xf numFmtId="0" fontId="21" fillId="7" borderId="19" xfId="0" applyFont="1" applyFill="1" applyBorder="1" applyAlignment="1">
      <alignment horizontal="center" vertical="center" wrapText="1"/>
    </xf>
    <xf numFmtId="0" fontId="21" fillId="7" borderId="18" xfId="0" applyFont="1" applyFill="1" applyBorder="1" applyAlignment="1">
      <alignment horizontal="center" vertical="center" wrapText="1"/>
    </xf>
    <xf numFmtId="0" fontId="21" fillId="7" borderId="20" xfId="0" applyFont="1" applyFill="1" applyBorder="1" applyAlignment="1">
      <alignment horizontal="center" vertical="center" wrapText="1"/>
    </xf>
    <xf numFmtId="0" fontId="21" fillId="6" borderId="19" xfId="0" applyFont="1" applyFill="1" applyBorder="1" applyAlignment="1">
      <alignment horizontal="center" vertical="center" wrapText="1"/>
    </xf>
    <xf numFmtId="0" fontId="21" fillId="6" borderId="18" xfId="0" applyFont="1" applyFill="1" applyBorder="1" applyAlignment="1">
      <alignment horizontal="center" vertical="center" wrapText="1"/>
    </xf>
    <xf numFmtId="1" fontId="6" fillId="5" borderId="1" xfId="0" applyNumberFormat="1" applyFont="1" applyFill="1" applyBorder="1" applyAlignment="1">
      <alignment horizontal="center" vertical="center" wrapText="1"/>
    </xf>
    <xf numFmtId="1" fontId="6" fillId="5" borderId="4" xfId="0" applyNumberFormat="1" applyFont="1" applyFill="1" applyBorder="1" applyAlignment="1">
      <alignment horizontal="center" vertical="center" wrapText="1"/>
    </xf>
    <xf numFmtId="1" fontId="6" fillId="7" borderId="1" xfId="0" applyNumberFormat="1" applyFont="1" applyFill="1" applyBorder="1" applyAlignment="1">
      <alignment horizontal="center" vertical="center" wrapText="1"/>
    </xf>
    <xf numFmtId="1" fontId="6" fillId="7" borderId="4" xfId="0" applyNumberFormat="1" applyFont="1" applyFill="1" applyBorder="1" applyAlignment="1">
      <alignment horizontal="center" vertical="center" wrapText="1"/>
    </xf>
    <xf numFmtId="1" fontId="6" fillId="7" borderId="15" xfId="0" applyNumberFormat="1" applyFont="1" applyFill="1" applyBorder="1" applyAlignment="1">
      <alignment horizontal="center" vertical="center" wrapText="1"/>
    </xf>
  </cellXfs>
  <cellStyles count="6">
    <cellStyle name="Euro" xfId="2" xr:uid="{00000000-0005-0000-0000-000000000000}"/>
    <cellStyle name="Normale" xfId="0" builtinId="0"/>
    <cellStyle name="Normale 2" xfId="3" xr:uid="{00000000-0005-0000-0000-000002000000}"/>
    <cellStyle name="Normale 3" xfId="1" xr:uid="{00000000-0005-0000-0000-000003000000}"/>
    <cellStyle name="Normale 4" xfId="4" xr:uid="{00000000-0005-0000-0000-000004000000}"/>
    <cellStyle name="Percentuale 2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3"/>
  </sheetPr>
  <dimension ref="A6:N76"/>
  <sheetViews>
    <sheetView topLeftCell="A53" zoomScale="70" zoomScaleNormal="70" zoomScaleSheetLayoutView="85" zoomScalePageLayoutView="110" workbookViewId="0">
      <selection activeCell="B84" sqref="B84"/>
    </sheetView>
  </sheetViews>
  <sheetFormatPr baseColWidth="10" defaultColWidth="8.6640625" defaultRowHeight="15" x14ac:dyDescent="0.2"/>
  <cols>
    <col min="1" max="1" width="28.33203125" style="2" customWidth="1"/>
    <col min="2" max="2" width="31.33203125" style="2" customWidth="1"/>
    <col min="3" max="3" width="10.33203125" style="2" customWidth="1"/>
    <col min="4" max="4" width="31.5" style="2" customWidth="1"/>
    <col min="5" max="5" width="38.33203125" style="2" bestFit="1" customWidth="1"/>
    <col min="6" max="6" width="5.6640625" style="2" customWidth="1"/>
    <col min="7" max="7" width="6.1640625" style="2" bestFit="1" customWidth="1"/>
    <col min="8" max="9" width="6.5" style="2" bestFit="1" customWidth="1"/>
    <col min="10" max="10" width="6.1640625" style="2" bestFit="1" customWidth="1"/>
    <col min="11" max="11" width="11.5" style="2" bestFit="1" customWidth="1"/>
    <col min="12" max="12" width="6.5" style="2" customWidth="1"/>
    <col min="13" max="13" width="6.1640625" style="2" bestFit="1" customWidth="1"/>
    <col min="14" max="14" width="26.6640625" style="57" customWidth="1"/>
    <col min="15" max="16384" width="8.6640625" style="2"/>
  </cols>
  <sheetData>
    <row r="6" spans="1:14" s="3" customFormat="1" ht="19" x14ac:dyDescent="0.2">
      <c r="A6" s="116" t="s">
        <v>63</v>
      </c>
      <c r="B6" s="117"/>
      <c r="C6" s="117"/>
      <c r="D6" s="117"/>
      <c r="E6" s="117"/>
      <c r="F6" s="117"/>
      <c r="G6" s="117"/>
      <c r="H6" s="117"/>
      <c r="I6" s="117"/>
      <c r="J6" s="117"/>
      <c r="K6" s="117"/>
      <c r="L6" s="117"/>
      <c r="M6" s="118"/>
      <c r="N6" s="76"/>
    </row>
    <row r="7" spans="1:14" s="3" customFormat="1" ht="19" x14ac:dyDescent="0.2">
      <c r="A7" s="120" t="s">
        <v>0</v>
      </c>
      <c r="B7" s="121"/>
      <c r="C7" s="121"/>
      <c r="D7" s="121"/>
      <c r="E7" s="121"/>
      <c r="F7" s="121"/>
      <c r="G7" s="121"/>
      <c r="H7" s="121"/>
      <c r="I7" s="121"/>
      <c r="J7" s="121"/>
      <c r="K7" s="121"/>
      <c r="L7" s="121"/>
      <c r="M7" s="122"/>
      <c r="N7" s="76"/>
    </row>
    <row r="8" spans="1:14" s="15" customFormat="1" ht="19" x14ac:dyDescent="0.2">
      <c r="A8" s="123" t="s">
        <v>80</v>
      </c>
      <c r="B8" s="124"/>
      <c r="C8" s="124"/>
      <c r="D8" s="124"/>
      <c r="E8" s="124"/>
      <c r="F8" s="124"/>
      <c r="G8" s="124"/>
      <c r="H8" s="124"/>
      <c r="I8" s="124"/>
      <c r="J8" s="124"/>
      <c r="K8" s="124"/>
      <c r="L8" s="124"/>
      <c r="M8" s="125"/>
      <c r="N8" s="77"/>
    </row>
    <row r="9" spans="1:14" s="15" customFormat="1" ht="19" x14ac:dyDescent="0.2">
      <c r="A9" s="123" t="s">
        <v>81</v>
      </c>
      <c r="B9" s="124"/>
      <c r="C9" s="124"/>
      <c r="D9" s="124"/>
      <c r="E9" s="124"/>
      <c r="F9" s="124"/>
      <c r="G9" s="124"/>
      <c r="H9" s="124"/>
      <c r="I9" s="124"/>
      <c r="J9" s="124"/>
      <c r="K9" s="124"/>
      <c r="L9" s="124"/>
      <c r="M9" s="125"/>
      <c r="N9" s="77"/>
    </row>
    <row r="10" spans="1:14" ht="19" x14ac:dyDescent="0.2">
      <c r="A10" s="16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17"/>
    </row>
    <row r="11" spans="1:14" ht="19" x14ac:dyDescent="0.2">
      <c r="A11" s="123" t="s">
        <v>82</v>
      </c>
      <c r="B11" s="124"/>
      <c r="C11" s="124"/>
      <c r="D11" s="124"/>
      <c r="E11" s="124"/>
      <c r="F11" s="124"/>
      <c r="G11" s="124"/>
      <c r="H11" s="124"/>
      <c r="I11" s="124"/>
      <c r="J11" s="124"/>
      <c r="K11" s="124"/>
      <c r="L11" s="124"/>
      <c r="M11" s="125"/>
    </row>
    <row r="12" spans="1:14" ht="19" x14ac:dyDescent="0.2">
      <c r="A12" s="126" t="s">
        <v>64</v>
      </c>
      <c r="B12" s="127"/>
      <c r="C12" s="127"/>
      <c r="D12" s="127"/>
      <c r="E12" s="127"/>
      <c r="F12" s="127"/>
      <c r="G12" s="127"/>
      <c r="H12" s="127"/>
      <c r="I12" s="127"/>
      <c r="J12" s="127"/>
      <c r="K12" s="127"/>
      <c r="L12" s="127"/>
      <c r="M12" s="128"/>
    </row>
    <row r="13" spans="1:14" x14ac:dyDescent="0.2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</row>
    <row r="14" spans="1:14" s="6" customFormat="1" ht="80.25" customHeight="1" x14ac:dyDescent="0.2">
      <c r="A14" s="10" t="s">
        <v>1</v>
      </c>
      <c r="B14" s="129" t="s">
        <v>65</v>
      </c>
      <c r="C14" s="130"/>
      <c r="D14" s="130"/>
      <c r="E14" s="130"/>
      <c r="F14" s="130"/>
      <c r="G14" s="130"/>
      <c r="H14" s="130"/>
      <c r="I14" s="130"/>
      <c r="J14" s="130"/>
      <c r="K14" s="130"/>
      <c r="L14" s="130"/>
      <c r="M14" s="131"/>
      <c r="N14" s="78"/>
    </row>
    <row r="15" spans="1:14" ht="72.75" customHeight="1" x14ac:dyDescent="0.2">
      <c r="A15" s="1" t="s">
        <v>2</v>
      </c>
      <c r="B15" s="138" t="s">
        <v>66</v>
      </c>
      <c r="C15" s="139"/>
      <c r="D15" s="139"/>
      <c r="E15" s="139"/>
      <c r="F15" s="139"/>
      <c r="G15" s="139"/>
      <c r="H15" s="139"/>
      <c r="I15" s="139"/>
      <c r="J15" s="139"/>
      <c r="K15" s="139"/>
      <c r="L15" s="139"/>
      <c r="M15" s="140"/>
      <c r="N15" s="79"/>
    </row>
    <row r="16" spans="1:14" ht="22" thickBot="1" x14ac:dyDescent="0.25">
      <c r="A16" s="8"/>
      <c r="B16" s="8"/>
      <c r="E16" s="9" t="s">
        <v>3</v>
      </c>
    </row>
    <row r="17" spans="1:14" ht="106" thickTop="1" x14ac:dyDescent="0.2">
      <c r="A17" s="24" t="s">
        <v>4</v>
      </c>
      <c r="B17" s="25" t="s">
        <v>5</v>
      </c>
      <c r="C17" s="25" t="s">
        <v>6</v>
      </c>
      <c r="D17" s="25" t="s">
        <v>7</v>
      </c>
      <c r="E17" s="25" t="s">
        <v>8</v>
      </c>
      <c r="F17" s="26" t="s">
        <v>9</v>
      </c>
      <c r="G17" s="26" t="s">
        <v>10</v>
      </c>
      <c r="H17" s="26" t="s">
        <v>11</v>
      </c>
      <c r="I17" s="26" t="s">
        <v>12</v>
      </c>
      <c r="J17" s="26" t="s">
        <v>13</v>
      </c>
      <c r="K17" s="27" t="s">
        <v>14</v>
      </c>
      <c r="L17" s="27" t="s">
        <v>15</v>
      </c>
      <c r="M17" s="27" t="s">
        <v>16</v>
      </c>
      <c r="N17" s="81" t="s">
        <v>100</v>
      </c>
    </row>
    <row r="18" spans="1:14" s="59" customFormat="1" ht="32.25" customHeight="1" x14ac:dyDescent="0.2">
      <c r="A18" s="101" t="s">
        <v>90</v>
      </c>
      <c r="B18" s="36" t="s">
        <v>17</v>
      </c>
      <c r="C18" s="36" t="s">
        <v>18</v>
      </c>
      <c r="D18" s="36" t="s">
        <v>19</v>
      </c>
      <c r="E18" s="37" t="s">
        <v>20</v>
      </c>
      <c r="F18" s="37" t="s">
        <v>21</v>
      </c>
      <c r="G18" s="38">
        <v>26</v>
      </c>
      <c r="H18" s="38">
        <f t="shared" ref="H18:H25" si="0" xml:space="preserve"> I18-G18</f>
        <v>24</v>
      </c>
      <c r="I18" s="38">
        <f t="shared" ref="I18:I25" si="1">PRODUCT(J18,25)</f>
        <v>50</v>
      </c>
      <c r="J18" s="36">
        <v>2</v>
      </c>
      <c r="K18" s="36">
        <f t="shared" ref="K18:K25" si="2">(G18/I18)*100</f>
        <v>52</v>
      </c>
      <c r="L18" s="36" t="s">
        <v>24</v>
      </c>
      <c r="M18" s="135">
        <f>SUM(J18:J22)</f>
        <v>18</v>
      </c>
      <c r="N18" s="82"/>
    </row>
    <row r="19" spans="1:14" s="59" customFormat="1" x14ac:dyDescent="0.2">
      <c r="A19" s="102"/>
      <c r="B19" s="109" t="s">
        <v>25</v>
      </c>
      <c r="C19" s="36" t="s">
        <v>26</v>
      </c>
      <c r="D19" s="36" t="s">
        <v>27</v>
      </c>
      <c r="E19" s="37" t="s">
        <v>28</v>
      </c>
      <c r="F19" s="37" t="s">
        <v>21</v>
      </c>
      <c r="G19" s="38">
        <v>24</v>
      </c>
      <c r="H19" s="38">
        <f t="shared" si="0"/>
        <v>51</v>
      </c>
      <c r="I19" s="38">
        <f t="shared" si="1"/>
        <v>75</v>
      </c>
      <c r="J19" s="36">
        <v>3</v>
      </c>
      <c r="K19" s="36">
        <f t="shared" si="2"/>
        <v>32</v>
      </c>
      <c r="L19" s="36" t="s">
        <v>22</v>
      </c>
      <c r="M19" s="136"/>
      <c r="N19" s="82"/>
    </row>
    <row r="20" spans="1:14" s="59" customFormat="1" x14ac:dyDescent="0.2">
      <c r="A20" s="102"/>
      <c r="B20" s="110"/>
      <c r="C20" s="36" t="s">
        <v>51</v>
      </c>
      <c r="D20" s="36" t="s">
        <v>52</v>
      </c>
      <c r="E20" s="37" t="s">
        <v>52</v>
      </c>
      <c r="F20" s="37" t="s">
        <v>21</v>
      </c>
      <c r="G20" s="38">
        <v>20</v>
      </c>
      <c r="H20" s="38">
        <f t="shared" si="0"/>
        <v>55</v>
      </c>
      <c r="I20" s="38">
        <f t="shared" si="1"/>
        <v>75</v>
      </c>
      <c r="J20" s="36">
        <v>3</v>
      </c>
      <c r="K20" s="36">
        <f t="shared" si="2"/>
        <v>26.666666666666668</v>
      </c>
      <c r="L20" s="36" t="s">
        <v>24</v>
      </c>
      <c r="M20" s="136"/>
      <c r="N20" s="82" t="s">
        <v>99</v>
      </c>
    </row>
    <row r="21" spans="1:14" s="59" customFormat="1" ht="25.5" customHeight="1" x14ac:dyDescent="0.2">
      <c r="A21" s="102"/>
      <c r="B21" s="109" t="s">
        <v>29</v>
      </c>
      <c r="C21" s="36" t="s">
        <v>30</v>
      </c>
      <c r="D21" s="36" t="s">
        <v>31</v>
      </c>
      <c r="E21" s="37" t="s">
        <v>31</v>
      </c>
      <c r="F21" s="37" t="s">
        <v>21</v>
      </c>
      <c r="G21" s="38">
        <v>30</v>
      </c>
      <c r="H21" s="38">
        <f t="shared" si="0"/>
        <v>95</v>
      </c>
      <c r="I21" s="38">
        <f t="shared" si="1"/>
        <v>125</v>
      </c>
      <c r="J21" s="36">
        <v>5</v>
      </c>
      <c r="K21" s="36">
        <f t="shared" si="2"/>
        <v>24</v>
      </c>
      <c r="L21" s="36" t="s">
        <v>22</v>
      </c>
      <c r="M21" s="136"/>
      <c r="N21" s="82" t="s">
        <v>99</v>
      </c>
    </row>
    <row r="22" spans="1:14" s="59" customFormat="1" ht="25.5" customHeight="1" x14ac:dyDescent="0.2">
      <c r="A22" s="103"/>
      <c r="B22" s="110"/>
      <c r="C22" s="36" t="s">
        <v>32</v>
      </c>
      <c r="D22" s="36" t="s">
        <v>33</v>
      </c>
      <c r="E22" s="37" t="s">
        <v>33</v>
      </c>
      <c r="F22" s="37" t="s">
        <v>21</v>
      </c>
      <c r="G22" s="38">
        <v>30</v>
      </c>
      <c r="H22" s="38">
        <f t="shared" si="0"/>
        <v>95</v>
      </c>
      <c r="I22" s="38">
        <f t="shared" si="1"/>
        <v>125</v>
      </c>
      <c r="J22" s="36">
        <v>5</v>
      </c>
      <c r="K22" s="36">
        <f t="shared" si="2"/>
        <v>24</v>
      </c>
      <c r="L22" s="36" t="s">
        <v>22</v>
      </c>
      <c r="M22" s="137"/>
      <c r="N22" s="82" t="s">
        <v>102</v>
      </c>
    </row>
    <row r="23" spans="1:14" s="59" customFormat="1" x14ac:dyDescent="0.2">
      <c r="A23" s="113" t="s">
        <v>34</v>
      </c>
      <c r="B23" s="98" t="s">
        <v>29</v>
      </c>
      <c r="C23" s="45" t="s">
        <v>38</v>
      </c>
      <c r="D23" s="45" t="s">
        <v>39</v>
      </c>
      <c r="E23" s="44" t="s">
        <v>67</v>
      </c>
      <c r="F23" s="44" t="s">
        <v>23</v>
      </c>
      <c r="G23" s="46">
        <v>30</v>
      </c>
      <c r="H23" s="46">
        <f t="shared" ref="H23:H24" si="3" xml:space="preserve"> I23-G23</f>
        <v>345</v>
      </c>
      <c r="I23" s="46">
        <f t="shared" ref="I23:I24" si="4">PRODUCT(J23,25)</f>
        <v>375</v>
      </c>
      <c r="J23" s="45">
        <v>15</v>
      </c>
      <c r="K23" s="45">
        <f t="shared" ref="K23:K24" si="5">(G23/I23)*100</f>
        <v>8</v>
      </c>
      <c r="L23" s="45" t="s">
        <v>22</v>
      </c>
      <c r="M23" s="132">
        <f>SUM(J23:J25)</f>
        <v>26</v>
      </c>
      <c r="N23" s="82" t="s">
        <v>101</v>
      </c>
    </row>
    <row r="24" spans="1:14" s="59" customFormat="1" ht="30" x14ac:dyDescent="0.2">
      <c r="A24" s="114"/>
      <c r="B24" s="99"/>
      <c r="C24" s="45" t="s">
        <v>53</v>
      </c>
      <c r="D24" s="45" t="s">
        <v>54</v>
      </c>
      <c r="E24" s="44" t="s">
        <v>54</v>
      </c>
      <c r="F24" s="44" t="s">
        <v>35</v>
      </c>
      <c r="G24" s="46">
        <v>20</v>
      </c>
      <c r="H24" s="46">
        <f t="shared" si="3"/>
        <v>105</v>
      </c>
      <c r="I24" s="46">
        <f t="shared" si="4"/>
        <v>125</v>
      </c>
      <c r="J24" s="45">
        <v>5</v>
      </c>
      <c r="K24" s="45">
        <f t="shared" si="5"/>
        <v>16</v>
      </c>
      <c r="L24" s="45" t="s">
        <v>22</v>
      </c>
      <c r="M24" s="133"/>
      <c r="N24" s="82" t="s">
        <v>99</v>
      </c>
    </row>
    <row r="25" spans="1:14" s="59" customFormat="1" ht="41.25" customHeight="1" x14ac:dyDescent="0.2">
      <c r="A25" s="115"/>
      <c r="B25" s="100"/>
      <c r="C25" s="45" t="s">
        <v>36</v>
      </c>
      <c r="D25" s="45" t="s">
        <v>37</v>
      </c>
      <c r="E25" s="44" t="s">
        <v>75</v>
      </c>
      <c r="F25" s="44" t="s">
        <v>35</v>
      </c>
      <c r="G25" s="45">
        <v>30</v>
      </c>
      <c r="H25" s="46">
        <f t="shared" si="0"/>
        <v>120</v>
      </c>
      <c r="I25" s="46">
        <f t="shared" si="1"/>
        <v>150</v>
      </c>
      <c r="J25" s="45">
        <v>6</v>
      </c>
      <c r="K25" s="45">
        <f t="shared" si="2"/>
        <v>20</v>
      </c>
      <c r="L25" s="45" t="s">
        <v>22</v>
      </c>
      <c r="M25" s="134"/>
      <c r="N25" s="82" t="s">
        <v>101</v>
      </c>
    </row>
    <row r="26" spans="1:14" s="59" customFormat="1" ht="30" x14ac:dyDescent="0.2">
      <c r="A26" s="104" t="s">
        <v>41</v>
      </c>
      <c r="B26" s="94" t="s">
        <v>29</v>
      </c>
      <c r="C26" s="41" t="s">
        <v>38</v>
      </c>
      <c r="D26" s="41" t="s">
        <v>39</v>
      </c>
      <c r="E26" s="42" t="s">
        <v>40</v>
      </c>
      <c r="F26" s="42" t="s">
        <v>21</v>
      </c>
      <c r="G26" s="43">
        <v>20</v>
      </c>
      <c r="H26" s="43">
        <f t="shared" ref="H26" si="6" xml:space="preserve"> I26-G26</f>
        <v>55</v>
      </c>
      <c r="I26" s="43">
        <f t="shared" ref="I26" si="7">PRODUCT(J26,25)</f>
        <v>75</v>
      </c>
      <c r="J26" s="41">
        <v>3</v>
      </c>
      <c r="K26" s="41">
        <f t="shared" ref="K26" si="8">(G26/I26)*100</f>
        <v>26.666666666666668</v>
      </c>
      <c r="L26" s="41" t="s">
        <v>22</v>
      </c>
      <c r="M26" s="155">
        <f>SUM(J26:J27)</f>
        <v>6</v>
      </c>
      <c r="N26" s="82" t="s">
        <v>99</v>
      </c>
    </row>
    <row r="27" spans="1:14" s="59" customFormat="1" x14ac:dyDescent="0.2">
      <c r="A27" s="105"/>
      <c r="B27" s="41" t="s">
        <v>70</v>
      </c>
      <c r="C27" s="41" t="s">
        <v>68</v>
      </c>
      <c r="D27" s="41" t="s">
        <v>69</v>
      </c>
      <c r="E27" s="42" t="s">
        <v>84</v>
      </c>
      <c r="F27" s="42" t="s">
        <v>21</v>
      </c>
      <c r="G27" s="43">
        <v>30</v>
      </c>
      <c r="H27" s="43">
        <f xml:space="preserve"> I27-G27</f>
        <v>45</v>
      </c>
      <c r="I27" s="43">
        <f>PRODUCT(J27,25)</f>
        <v>75</v>
      </c>
      <c r="J27" s="41">
        <v>3</v>
      </c>
      <c r="K27" s="41">
        <f>(G27/I27)*100</f>
        <v>40</v>
      </c>
      <c r="L27" s="41" t="s">
        <v>24</v>
      </c>
      <c r="M27" s="156"/>
      <c r="N27" s="83"/>
    </row>
    <row r="28" spans="1:14" ht="30" x14ac:dyDescent="0.2">
      <c r="A28" s="66" t="s">
        <v>42</v>
      </c>
      <c r="B28" s="67" t="s">
        <v>29</v>
      </c>
      <c r="C28" s="67" t="s">
        <v>38</v>
      </c>
      <c r="D28" s="67" t="s">
        <v>39</v>
      </c>
      <c r="E28" s="66" t="s">
        <v>67</v>
      </c>
      <c r="F28" s="68" t="s">
        <v>71</v>
      </c>
      <c r="G28" s="69">
        <v>40</v>
      </c>
      <c r="H28" s="69">
        <f xml:space="preserve"> I28-G28</f>
        <v>10</v>
      </c>
      <c r="I28" s="69">
        <f>PRODUCT(J28,25)</f>
        <v>50</v>
      </c>
      <c r="J28" s="69">
        <v>2</v>
      </c>
      <c r="K28" s="69">
        <f>(G28/I28)*100</f>
        <v>80</v>
      </c>
      <c r="L28" s="69" t="s">
        <v>24</v>
      </c>
      <c r="M28" s="72">
        <f>SUM(J28:J28)</f>
        <v>2</v>
      </c>
      <c r="N28" s="82" t="s">
        <v>101</v>
      </c>
    </row>
    <row r="29" spans="1:14" ht="36" customHeight="1" x14ac:dyDescent="0.2">
      <c r="A29" s="28" t="s">
        <v>43</v>
      </c>
      <c r="B29" s="19"/>
      <c r="C29" s="19"/>
      <c r="D29" s="19"/>
      <c r="E29" s="19"/>
      <c r="F29" s="19"/>
      <c r="G29" s="18"/>
      <c r="H29" s="18"/>
      <c r="I29" s="18"/>
      <c r="J29" s="18">
        <v>6</v>
      </c>
      <c r="K29" s="19"/>
      <c r="L29" s="18"/>
      <c r="M29" s="73">
        <f>SUM(J29)</f>
        <v>6</v>
      </c>
      <c r="N29" s="84"/>
    </row>
    <row r="30" spans="1:14" ht="34.5" customHeight="1" x14ac:dyDescent="0.2">
      <c r="A30" s="28" t="s">
        <v>44</v>
      </c>
      <c r="B30" s="19" t="s">
        <v>45</v>
      </c>
      <c r="C30" s="19" t="s">
        <v>46</v>
      </c>
      <c r="D30" s="19" t="s">
        <v>47</v>
      </c>
      <c r="E30" s="28" t="s">
        <v>74</v>
      </c>
      <c r="F30" s="28" t="s">
        <v>21</v>
      </c>
      <c r="G30" s="21">
        <v>24</v>
      </c>
      <c r="H30" s="18">
        <f xml:space="preserve"> I30-G30</f>
        <v>26</v>
      </c>
      <c r="I30" s="18">
        <f>PRODUCT(J30,25)</f>
        <v>50</v>
      </c>
      <c r="J30" s="21">
        <v>2</v>
      </c>
      <c r="K30" s="19">
        <f>(G30/I30)*100</f>
        <v>48</v>
      </c>
      <c r="L30" s="19" t="s">
        <v>24</v>
      </c>
      <c r="M30" s="74">
        <f>SUM(J30)</f>
        <v>2</v>
      </c>
      <c r="N30" s="81"/>
    </row>
    <row r="31" spans="1:14" x14ac:dyDescent="0.2">
      <c r="A31" s="119" t="s">
        <v>79</v>
      </c>
      <c r="B31" s="119"/>
      <c r="C31" s="119"/>
      <c r="D31" s="119"/>
      <c r="E31" s="119"/>
      <c r="F31" s="23"/>
      <c r="G31" s="22">
        <f>SUM(G18:G30)</f>
        <v>324</v>
      </c>
      <c r="H31" s="22">
        <f>SUM(H18:H30)</f>
        <v>1026</v>
      </c>
      <c r="I31" s="22">
        <f>SUM(I18:I30)</f>
        <v>1350</v>
      </c>
      <c r="J31" s="22">
        <f>SUM(J18:J30)</f>
        <v>60</v>
      </c>
      <c r="K31" s="22">
        <f>SUM(K18:K30)</f>
        <v>397.33333333333337</v>
      </c>
      <c r="L31" s="23" t="s">
        <v>98</v>
      </c>
      <c r="M31" s="75">
        <f>SUM(M18:M30)</f>
        <v>60</v>
      </c>
      <c r="N31" s="81"/>
    </row>
    <row r="32" spans="1:14" x14ac:dyDescent="0.2">
      <c r="A32" s="53"/>
      <c r="B32" s="53"/>
      <c r="C32" s="53"/>
      <c r="D32" s="53"/>
      <c r="E32" s="53"/>
      <c r="F32" s="54"/>
      <c r="G32" s="55"/>
      <c r="H32" s="55"/>
      <c r="I32" s="55"/>
      <c r="J32" s="55"/>
      <c r="K32" s="54"/>
      <c r="L32" s="54"/>
      <c r="M32" s="55"/>
    </row>
    <row r="33" spans="1:14" ht="21" x14ac:dyDescent="0.2">
      <c r="A33" s="48"/>
      <c r="B33" s="48"/>
      <c r="C33" s="48"/>
      <c r="D33" s="48"/>
      <c r="E33" s="49" t="s">
        <v>48</v>
      </c>
      <c r="F33" s="48"/>
      <c r="G33" s="48"/>
      <c r="H33" s="48"/>
      <c r="I33" s="48"/>
      <c r="J33" s="48"/>
      <c r="K33" s="48"/>
      <c r="L33" s="48"/>
      <c r="M33" s="48"/>
    </row>
    <row r="34" spans="1:14" x14ac:dyDescent="0.2">
      <c r="A34" s="48"/>
      <c r="B34" s="48"/>
      <c r="C34" s="48"/>
      <c r="D34" s="48"/>
      <c r="E34" s="56"/>
      <c r="F34" s="48"/>
      <c r="G34" s="48"/>
      <c r="H34" s="48"/>
      <c r="I34" s="48"/>
      <c r="J34" s="48"/>
      <c r="K34" s="48"/>
      <c r="L34" s="48"/>
      <c r="M34" s="48"/>
    </row>
    <row r="35" spans="1:14" ht="90.75" customHeight="1" x14ac:dyDescent="0.2">
      <c r="A35" s="30" t="s">
        <v>4</v>
      </c>
      <c r="B35" s="30" t="s">
        <v>5</v>
      </c>
      <c r="C35" s="30" t="s">
        <v>6</v>
      </c>
      <c r="D35" s="30" t="s">
        <v>7</v>
      </c>
      <c r="E35" s="30" t="s">
        <v>8</v>
      </c>
      <c r="F35" s="31" t="s">
        <v>9</v>
      </c>
      <c r="G35" s="31" t="s">
        <v>10</v>
      </c>
      <c r="H35" s="31" t="s">
        <v>11</v>
      </c>
      <c r="I35" s="31" t="s">
        <v>12</v>
      </c>
      <c r="J35" s="31" t="s">
        <v>13</v>
      </c>
      <c r="K35" s="31" t="s">
        <v>14</v>
      </c>
      <c r="L35" s="31" t="s">
        <v>15</v>
      </c>
      <c r="M35" s="31" t="s">
        <v>16</v>
      </c>
      <c r="N35" s="81" t="s">
        <v>100</v>
      </c>
    </row>
    <row r="36" spans="1:14" s="59" customFormat="1" ht="33" customHeight="1" x14ac:dyDescent="0.2">
      <c r="A36" s="101" t="s">
        <v>90</v>
      </c>
      <c r="B36" s="36" t="s">
        <v>17</v>
      </c>
      <c r="C36" s="36" t="s">
        <v>18</v>
      </c>
      <c r="D36" s="36" t="s">
        <v>19</v>
      </c>
      <c r="E36" s="37" t="s">
        <v>20</v>
      </c>
      <c r="F36" s="37" t="s">
        <v>21</v>
      </c>
      <c r="G36" s="38">
        <v>26</v>
      </c>
      <c r="H36" s="38">
        <f t="shared" ref="H36" si="9" xml:space="preserve"> I36-G36</f>
        <v>24</v>
      </c>
      <c r="I36" s="38">
        <f t="shared" ref="I36" si="10">PRODUCT(J36,25)</f>
        <v>50</v>
      </c>
      <c r="J36" s="36">
        <v>2</v>
      </c>
      <c r="K36" s="36">
        <f t="shared" ref="K36" si="11">(G36/I36)*100</f>
        <v>52</v>
      </c>
      <c r="L36" s="36" t="s">
        <v>22</v>
      </c>
      <c r="M36" s="144">
        <f>SUM(J36:J38)</f>
        <v>8</v>
      </c>
      <c r="N36" s="83"/>
    </row>
    <row r="37" spans="1:14" s="59" customFormat="1" x14ac:dyDescent="0.2">
      <c r="A37" s="102"/>
      <c r="B37" s="109" t="s">
        <v>25</v>
      </c>
      <c r="C37" s="36" t="s">
        <v>26</v>
      </c>
      <c r="D37" s="36" t="s">
        <v>27</v>
      </c>
      <c r="E37" s="37" t="s">
        <v>28</v>
      </c>
      <c r="F37" s="37" t="s">
        <v>21</v>
      </c>
      <c r="G37" s="38">
        <v>24</v>
      </c>
      <c r="H37" s="38">
        <f t="shared" ref="H37:H43" si="12" xml:space="preserve"> I37-G37</f>
        <v>51</v>
      </c>
      <c r="I37" s="38">
        <f t="shared" ref="I37:I43" si="13">PRODUCT(J37,25)</f>
        <v>75</v>
      </c>
      <c r="J37" s="36">
        <v>3</v>
      </c>
      <c r="K37" s="36">
        <f t="shared" ref="K37:K43" si="14">(G37/I37)*100</f>
        <v>32</v>
      </c>
      <c r="L37" s="36" t="s">
        <v>22</v>
      </c>
      <c r="M37" s="145"/>
      <c r="N37" s="83"/>
    </row>
    <row r="38" spans="1:14" s="59" customFormat="1" x14ac:dyDescent="0.2">
      <c r="A38" s="103"/>
      <c r="B38" s="110"/>
      <c r="C38" s="36" t="s">
        <v>51</v>
      </c>
      <c r="D38" s="36" t="s">
        <v>52</v>
      </c>
      <c r="E38" s="37" t="s">
        <v>52</v>
      </c>
      <c r="F38" s="37" t="s">
        <v>21</v>
      </c>
      <c r="G38" s="38">
        <v>20</v>
      </c>
      <c r="H38" s="38">
        <f t="shared" si="12"/>
        <v>55</v>
      </c>
      <c r="I38" s="38">
        <f t="shared" si="13"/>
        <v>75</v>
      </c>
      <c r="J38" s="36">
        <v>3</v>
      </c>
      <c r="K38" s="36">
        <f t="shared" si="14"/>
        <v>26.666666666666668</v>
      </c>
      <c r="L38" s="36" t="s">
        <v>24</v>
      </c>
      <c r="M38" s="145"/>
      <c r="N38" s="82" t="s">
        <v>99</v>
      </c>
    </row>
    <row r="39" spans="1:14" s="59" customFormat="1" x14ac:dyDescent="0.2">
      <c r="A39" s="113" t="s">
        <v>34</v>
      </c>
      <c r="B39" s="98" t="s">
        <v>29</v>
      </c>
      <c r="C39" s="45" t="s">
        <v>38</v>
      </c>
      <c r="D39" s="45" t="s">
        <v>39</v>
      </c>
      <c r="E39" s="44" t="s">
        <v>67</v>
      </c>
      <c r="F39" s="44" t="s">
        <v>23</v>
      </c>
      <c r="G39" s="46">
        <v>30</v>
      </c>
      <c r="H39" s="46">
        <f t="shared" ref="H39:H41" si="15" xml:space="preserve"> I39-G39</f>
        <v>345</v>
      </c>
      <c r="I39" s="46">
        <f t="shared" ref="I39:I41" si="16">PRODUCT(J39,25)</f>
        <v>375</v>
      </c>
      <c r="J39" s="45">
        <v>15</v>
      </c>
      <c r="K39" s="45">
        <f t="shared" ref="K39:K41" si="17">(G39/I39)*100</f>
        <v>8</v>
      </c>
      <c r="L39" s="45" t="s">
        <v>22</v>
      </c>
      <c r="M39" s="154">
        <f>SUM(J39:J42)</f>
        <v>30</v>
      </c>
      <c r="N39" s="82" t="s">
        <v>101</v>
      </c>
    </row>
    <row r="40" spans="1:14" s="59" customFormat="1" ht="30" x14ac:dyDescent="0.2">
      <c r="A40" s="114"/>
      <c r="B40" s="99"/>
      <c r="C40" s="45" t="s">
        <v>53</v>
      </c>
      <c r="D40" s="45" t="s">
        <v>54</v>
      </c>
      <c r="E40" s="44" t="s">
        <v>54</v>
      </c>
      <c r="F40" s="44" t="s">
        <v>35</v>
      </c>
      <c r="G40" s="46">
        <v>20</v>
      </c>
      <c r="H40" s="46">
        <f t="shared" si="15"/>
        <v>105</v>
      </c>
      <c r="I40" s="46">
        <f t="shared" si="16"/>
        <v>125</v>
      </c>
      <c r="J40" s="45">
        <v>5</v>
      </c>
      <c r="K40" s="45">
        <f t="shared" si="17"/>
        <v>16</v>
      </c>
      <c r="L40" s="45" t="s">
        <v>22</v>
      </c>
      <c r="M40" s="154"/>
      <c r="N40" s="82" t="s">
        <v>99</v>
      </c>
    </row>
    <row r="41" spans="1:14" s="59" customFormat="1" ht="48.75" customHeight="1" x14ac:dyDescent="0.2">
      <c r="A41" s="114"/>
      <c r="B41" s="100"/>
      <c r="C41" s="45" t="s">
        <v>36</v>
      </c>
      <c r="D41" s="45" t="s">
        <v>37</v>
      </c>
      <c r="E41" s="44" t="s">
        <v>75</v>
      </c>
      <c r="F41" s="44" t="s">
        <v>35</v>
      </c>
      <c r="G41" s="45">
        <v>30</v>
      </c>
      <c r="H41" s="46">
        <f t="shared" si="15"/>
        <v>120</v>
      </c>
      <c r="I41" s="46">
        <f t="shared" si="16"/>
        <v>150</v>
      </c>
      <c r="J41" s="45">
        <v>6</v>
      </c>
      <c r="K41" s="45">
        <f t="shared" si="17"/>
        <v>20</v>
      </c>
      <c r="L41" s="45" t="s">
        <v>22</v>
      </c>
      <c r="M41" s="154"/>
      <c r="N41" s="82" t="s">
        <v>101</v>
      </c>
    </row>
    <row r="42" spans="1:14" s="59" customFormat="1" ht="25.5" customHeight="1" x14ac:dyDescent="0.2">
      <c r="A42" s="115"/>
      <c r="B42" s="47" t="s">
        <v>70</v>
      </c>
      <c r="C42" s="45" t="s">
        <v>68</v>
      </c>
      <c r="D42" s="45" t="s">
        <v>69</v>
      </c>
      <c r="E42" s="44" t="s">
        <v>72</v>
      </c>
      <c r="F42" s="44" t="s">
        <v>23</v>
      </c>
      <c r="G42" s="46">
        <v>20</v>
      </c>
      <c r="H42" s="46">
        <f xml:space="preserve"> I42-G42</f>
        <v>80</v>
      </c>
      <c r="I42" s="46">
        <f>PRODUCT(J42,25)</f>
        <v>100</v>
      </c>
      <c r="J42" s="45">
        <v>4</v>
      </c>
      <c r="K42" s="45">
        <f>(G42/I42)*100</f>
        <v>20</v>
      </c>
      <c r="L42" s="45" t="s">
        <v>22</v>
      </c>
      <c r="M42" s="154"/>
      <c r="N42" s="83"/>
    </row>
    <row r="43" spans="1:14" s="59" customFormat="1" ht="41.25" customHeight="1" x14ac:dyDescent="0.2">
      <c r="A43" s="104" t="s">
        <v>41</v>
      </c>
      <c r="B43" s="111" t="s">
        <v>29</v>
      </c>
      <c r="C43" s="41" t="s">
        <v>32</v>
      </c>
      <c r="D43" s="41" t="s">
        <v>33</v>
      </c>
      <c r="E43" s="42" t="s">
        <v>77</v>
      </c>
      <c r="F43" s="42" t="s">
        <v>35</v>
      </c>
      <c r="G43" s="43">
        <v>20</v>
      </c>
      <c r="H43" s="43">
        <f t="shared" si="12"/>
        <v>80</v>
      </c>
      <c r="I43" s="43">
        <f t="shared" si="13"/>
        <v>100</v>
      </c>
      <c r="J43" s="41">
        <v>4</v>
      </c>
      <c r="K43" s="41">
        <f t="shared" si="14"/>
        <v>20</v>
      </c>
      <c r="L43" s="41" t="s">
        <v>24</v>
      </c>
      <c r="M43" s="148">
        <f>SUM(J43:J45)</f>
        <v>10</v>
      </c>
      <c r="N43" s="82" t="s">
        <v>102</v>
      </c>
    </row>
    <row r="44" spans="1:14" s="59" customFormat="1" x14ac:dyDescent="0.2">
      <c r="A44" s="105"/>
      <c r="B44" s="112"/>
      <c r="C44" s="41" t="s">
        <v>38</v>
      </c>
      <c r="D44" s="41" t="s">
        <v>39</v>
      </c>
      <c r="E44" s="42" t="s">
        <v>40</v>
      </c>
      <c r="F44" s="42" t="s">
        <v>21</v>
      </c>
      <c r="G44" s="43">
        <v>20</v>
      </c>
      <c r="H44" s="43">
        <f t="shared" ref="H44" si="18" xml:space="preserve"> I44-G44</f>
        <v>55</v>
      </c>
      <c r="I44" s="43">
        <f t="shared" ref="I44" si="19">PRODUCT(J44,25)</f>
        <v>75</v>
      </c>
      <c r="J44" s="41">
        <v>3</v>
      </c>
      <c r="K44" s="41">
        <f t="shared" ref="K44" si="20">(G44/I44)*100</f>
        <v>26.666666666666668</v>
      </c>
      <c r="L44" s="41" t="s">
        <v>22</v>
      </c>
      <c r="M44" s="149"/>
      <c r="N44" s="82" t="s">
        <v>99</v>
      </c>
    </row>
    <row r="45" spans="1:14" s="59" customFormat="1" x14ac:dyDescent="0.2">
      <c r="A45" s="106"/>
      <c r="B45" s="41" t="s">
        <v>70</v>
      </c>
      <c r="C45" s="41" t="s">
        <v>68</v>
      </c>
      <c r="D45" s="41" t="s">
        <v>69</v>
      </c>
      <c r="E45" s="42" t="s">
        <v>84</v>
      </c>
      <c r="F45" s="42" t="s">
        <v>21</v>
      </c>
      <c r="G45" s="43">
        <v>30</v>
      </c>
      <c r="H45" s="43">
        <f xml:space="preserve"> I45-G45</f>
        <v>45</v>
      </c>
      <c r="I45" s="43">
        <f>PRODUCT(J45,25)</f>
        <v>75</v>
      </c>
      <c r="J45" s="41">
        <v>3</v>
      </c>
      <c r="K45" s="41">
        <f>(G45/I45)*100</f>
        <v>40</v>
      </c>
      <c r="L45" s="41" t="s">
        <v>24</v>
      </c>
      <c r="M45" s="150"/>
      <c r="N45" s="83"/>
    </row>
    <row r="46" spans="1:14" ht="32.25" customHeight="1" x14ac:dyDescent="0.2">
      <c r="A46" s="107" t="s">
        <v>42</v>
      </c>
      <c r="B46" s="67" t="s">
        <v>29</v>
      </c>
      <c r="C46" s="67" t="s">
        <v>38</v>
      </c>
      <c r="D46" s="67" t="s">
        <v>39</v>
      </c>
      <c r="E46" s="66" t="s">
        <v>67</v>
      </c>
      <c r="F46" s="68" t="s">
        <v>71</v>
      </c>
      <c r="G46" s="69">
        <v>40</v>
      </c>
      <c r="H46" s="69">
        <f xml:space="preserve"> I46-G46</f>
        <v>10</v>
      </c>
      <c r="I46" s="69">
        <f>PRODUCT(J46,25)</f>
        <v>50</v>
      </c>
      <c r="J46" s="69">
        <v>2</v>
      </c>
      <c r="K46" s="69">
        <f>(G46/I46)*100</f>
        <v>80</v>
      </c>
      <c r="L46" s="69" t="s">
        <v>24</v>
      </c>
      <c r="M46" s="151">
        <f>SUM(J46:J47)</f>
        <v>4</v>
      </c>
      <c r="N46" s="82" t="s">
        <v>101</v>
      </c>
    </row>
    <row r="47" spans="1:14" ht="20.25" customHeight="1" x14ac:dyDescent="0.2">
      <c r="A47" s="108"/>
      <c r="B47" s="67" t="s">
        <v>70</v>
      </c>
      <c r="C47" s="67" t="s">
        <v>68</v>
      </c>
      <c r="D47" s="67" t="s">
        <v>69</v>
      </c>
      <c r="E47" s="66" t="s">
        <v>72</v>
      </c>
      <c r="F47" s="68" t="s">
        <v>71</v>
      </c>
      <c r="G47" s="69">
        <v>40</v>
      </c>
      <c r="H47" s="69">
        <f xml:space="preserve"> I47-G47</f>
        <v>10</v>
      </c>
      <c r="I47" s="69">
        <f>PRODUCT(J47,25)</f>
        <v>50</v>
      </c>
      <c r="J47" s="69">
        <v>2</v>
      </c>
      <c r="K47" s="69">
        <f>(G47/I47)*100</f>
        <v>80</v>
      </c>
      <c r="L47" s="69" t="s">
        <v>24</v>
      </c>
      <c r="M47" s="152"/>
      <c r="N47" s="83"/>
    </row>
    <row r="48" spans="1:14" ht="38.25" customHeight="1" x14ac:dyDescent="0.2">
      <c r="A48" s="28" t="s">
        <v>43</v>
      </c>
      <c r="B48" s="19"/>
      <c r="C48" s="19"/>
      <c r="D48" s="19"/>
      <c r="E48" s="19"/>
      <c r="F48" s="19"/>
      <c r="G48" s="18"/>
      <c r="H48" s="18"/>
      <c r="I48" s="18"/>
      <c r="J48" s="18">
        <v>6</v>
      </c>
      <c r="K48" s="19"/>
      <c r="L48" s="18"/>
      <c r="M48" s="19">
        <f>SUM(J48)</f>
        <v>6</v>
      </c>
      <c r="N48" s="81"/>
    </row>
    <row r="49" spans="1:14" ht="30" customHeight="1" x14ac:dyDescent="0.2">
      <c r="A49" s="28" t="s">
        <v>44</v>
      </c>
      <c r="B49" s="19" t="s">
        <v>45</v>
      </c>
      <c r="C49" s="19" t="s">
        <v>46</v>
      </c>
      <c r="D49" s="19" t="s">
        <v>47</v>
      </c>
      <c r="E49" s="28" t="s">
        <v>74</v>
      </c>
      <c r="F49" s="28" t="s">
        <v>21</v>
      </c>
      <c r="G49" s="21">
        <v>24</v>
      </c>
      <c r="H49" s="18">
        <f xml:space="preserve"> I49-G49</f>
        <v>26</v>
      </c>
      <c r="I49" s="18">
        <f>PRODUCT(J49,25)</f>
        <v>50</v>
      </c>
      <c r="J49" s="21">
        <v>2</v>
      </c>
      <c r="K49" s="19">
        <f>(G49/I49)*100</f>
        <v>48</v>
      </c>
      <c r="L49" s="19" t="s">
        <v>24</v>
      </c>
      <c r="M49" s="19">
        <f>SUM(J49)</f>
        <v>2</v>
      </c>
      <c r="N49" s="81"/>
    </row>
    <row r="50" spans="1:14" x14ac:dyDescent="0.2">
      <c r="A50" s="119" t="s">
        <v>49</v>
      </c>
      <c r="B50" s="119"/>
      <c r="C50" s="119"/>
      <c r="D50" s="119"/>
      <c r="E50" s="119"/>
      <c r="F50" s="23"/>
      <c r="G50" s="22">
        <f>SUM(G36:G49)</f>
        <v>344</v>
      </c>
      <c r="H50" s="22">
        <f>SUM(H36:H49)</f>
        <v>1006</v>
      </c>
      <c r="I50" s="22">
        <f>SUM(I36:I49)</f>
        <v>1350</v>
      </c>
      <c r="J50" s="22">
        <f>SUM(J36:J49)</f>
        <v>60</v>
      </c>
      <c r="K50" s="22">
        <f>SUM(K36:K49)</f>
        <v>469.33333333333337</v>
      </c>
      <c r="L50" s="95" t="s">
        <v>98</v>
      </c>
      <c r="M50" s="22">
        <f>SUM(M36:M49)</f>
        <v>60</v>
      </c>
      <c r="N50" s="81"/>
    </row>
    <row r="51" spans="1:14" x14ac:dyDescent="0.2">
      <c r="A51" s="50"/>
      <c r="B51" s="51"/>
      <c r="C51" s="51"/>
      <c r="D51" s="51"/>
      <c r="E51" s="50"/>
      <c r="F51" s="50"/>
      <c r="G51" s="52"/>
      <c r="H51" s="51"/>
      <c r="I51" s="51"/>
      <c r="J51" s="52"/>
      <c r="K51" s="52"/>
      <c r="L51" s="51"/>
      <c r="M51" s="51"/>
    </row>
    <row r="52" spans="1:14" ht="21" x14ac:dyDescent="0.2">
      <c r="A52" s="48"/>
      <c r="B52" s="48"/>
      <c r="C52" s="48"/>
      <c r="D52" s="48"/>
      <c r="E52" s="49" t="s">
        <v>50</v>
      </c>
      <c r="F52" s="48"/>
      <c r="G52" s="48"/>
      <c r="H52" s="48"/>
      <c r="I52" s="48"/>
      <c r="J52" s="48"/>
      <c r="K52" s="48"/>
      <c r="L52" s="48"/>
      <c r="M52" s="48"/>
    </row>
    <row r="53" spans="1:14" x14ac:dyDescent="0.2">
      <c r="A53" s="48"/>
      <c r="B53" s="48"/>
      <c r="C53" s="48"/>
      <c r="D53" s="48"/>
      <c r="E53" s="48"/>
      <c r="F53" s="48"/>
      <c r="G53" s="48"/>
      <c r="H53" s="48"/>
      <c r="I53" s="48"/>
      <c r="J53" s="48"/>
      <c r="K53" s="48"/>
      <c r="L53" s="48"/>
      <c r="M53" s="48"/>
    </row>
    <row r="54" spans="1:14" ht="83" x14ac:dyDescent="0.2">
      <c r="A54" s="30" t="s">
        <v>4</v>
      </c>
      <c r="B54" s="30" t="s">
        <v>5</v>
      </c>
      <c r="C54" s="30" t="s">
        <v>6</v>
      </c>
      <c r="D54" s="30" t="s">
        <v>7</v>
      </c>
      <c r="E54" s="30" t="s">
        <v>8</v>
      </c>
      <c r="F54" s="31" t="s">
        <v>9</v>
      </c>
      <c r="G54" s="31" t="s">
        <v>10</v>
      </c>
      <c r="H54" s="31" t="s">
        <v>11</v>
      </c>
      <c r="I54" s="31" t="s">
        <v>12</v>
      </c>
      <c r="J54" s="31" t="s">
        <v>13</v>
      </c>
      <c r="K54" s="31" t="s">
        <v>14</v>
      </c>
      <c r="L54" s="31" t="s">
        <v>15</v>
      </c>
      <c r="M54" s="31" t="s">
        <v>16</v>
      </c>
      <c r="N54" s="81" t="s">
        <v>100</v>
      </c>
    </row>
    <row r="55" spans="1:14" s="59" customFormat="1" ht="22.5" customHeight="1" x14ac:dyDescent="0.2">
      <c r="A55" s="101" t="s">
        <v>90</v>
      </c>
      <c r="B55" s="36" t="s">
        <v>17</v>
      </c>
      <c r="C55" s="36" t="s">
        <v>18</v>
      </c>
      <c r="D55" s="36" t="s">
        <v>19</v>
      </c>
      <c r="E55" s="37" t="s">
        <v>73</v>
      </c>
      <c r="F55" s="37" t="s">
        <v>21</v>
      </c>
      <c r="G55" s="38">
        <v>26</v>
      </c>
      <c r="H55" s="38">
        <f t="shared" ref="H55" si="21" xml:space="preserve"> I55-G55</f>
        <v>49</v>
      </c>
      <c r="I55" s="38">
        <f t="shared" ref="I55" si="22">PRODUCT(J55,25)</f>
        <v>75</v>
      </c>
      <c r="J55" s="36">
        <v>3</v>
      </c>
      <c r="K55" s="36">
        <f t="shared" ref="K55" si="23">(G55/I55)*100</f>
        <v>34.666666666666671</v>
      </c>
      <c r="L55" s="36" t="s">
        <v>24</v>
      </c>
      <c r="M55" s="144">
        <f>SUM(J55:J56)</f>
        <v>6</v>
      </c>
      <c r="N55" s="83"/>
    </row>
    <row r="56" spans="1:14" s="59" customFormat="1" ht="22.5" customHeight="1" x14ac:dyDescent="0.2">
      <c r="A56" s="103"/>
      <c r="B56" s="39" t="s">
        <v>25</v>
      </c>
      <c r="C56" s="36" t="s">
        <v>51</v>
      </c>
      <c r="D56" s="36" t="s">
        <v>52</v>
      </c>
      <c r="E56" s="37" t="s">
        <v>52</v>
      </c>
      <c r="F56" s="37" t="s">
        <v>21</v>
      </c>
      <c r="G56" s="38">
        <v>20</v>
      </c>
      <c r="H56" s="38">
        <f t="shared" ref="H56:H59" si="24" xml:space="preserve"> I56-G56</f>
        <v>55</v>
      </c>
      <c r="I56" s="38">
        <f t="shared" ref="I56:I59" si="25">PRODUCT(J56,25)</f>
        <v>75</v>
      </c>
      <c r="J56" s="36">
        <v>3</v>
      </c>
      <c r="K56" s="36">
        <f t="shared" ref="K56:K59" si="26">(G56/I56)*100</f>
        <v>26.666666666666668</v>
      </c>
      <c r="L56" s="36" t="s">
        <v>22</v>
      </c>
      <c r="M56" s="145"/>
      <c r="N56" s="82" t="s">
        <v>99</v>
      </c>
    </row>
    <row r="57" spans="1:14" s="59" customFormat="1" x14ac:dyDescent="0.2">
      <c r="A57" s="113" t="s">
        <v>34</v>
      </c>
      <c r="B57" s="98" t="s">
        <v>29</v>
      </c>
      <c r="C57" s="45" t="s">
        <v>38</v>
      </c>
      <c r="D57" s="45" t="s">
        <v>39</v>
      </c>
      <c r="E57" s="44" t="s">
        <v>67</v>
      </c>
      <c r="F57" s="44" t="s">
        <v>23</v>
      </c>
      <c r="G57" s="46">
        <v>30</v>
      </c>
      <c r="H57" s="46">
        <f t="shared" ref="H57:H58" si="27" xml:space="preserve"> I57-G57</f>
        <v>345</v>
      </c>
      <c r="I57" s="46">
        <f t="shared" ref="I57:I58" si="28">PRODUCT(J57,25)</f>
        <v>375</v>
      </c>
      <c r="J57" s="45">
        <v>15</v>
      </c>
      <c r="K57" s="45">
        <f t="shared" ref="K57:K58" si="29">(G57/I57)*100</f>
        <v>8</v>
      </c>
      <c r="L57" s="45" t="s">
        <v>22</v>
      </c>
      <c r="M57" s="146">
        <f>SUM(J57:J58)</f>
        <v>20</v>
      </c>
      <c r="N57" s="82" t="s">
        <v>101</v>
      </c>
    </row>
    <row r="58" spans="1:14" s="59" customFormat="1" ht="30" x14ac:dyDescent="0.2">
      <c r="A58" s="114"/>
      <c r="B58" s="99"/>
      <c r="C58" s="45" t="s">
        <v>53</v>
      </c>
      <c r="D58" s="45" t="s">
        <v>54</v>
      </c>
      <c r="E58" s="44" t="s">
        <v>54</v>
      </c>
      <c r="F58" s="44" t="s">
        <v>35</v>
      </c>
      <c r="G58" s="46">
        <v>20</v>
      </c>
      <c r="H58" s="46">
        <f t="shared" si="27"/>
        <v>105</v>
      </c>
      <c r="I58" s="46">
        <f t="shared" si="28"/>
        <v>125</v>
      </c>
      <c r="J58" s="45">
        <v>5</v>
      </c>
      <c r="K58" s="45">
        <f t="shared" si="29"/>
        <v>16</v>
      </c>
      <c r="L58" s="45" t="s">
        <v>22</v>
      </c>
      <c r="M58" s="147"/>
      <c r="N58" s="82" t="s">
        <v>99</v>
      </c>
    </row>
    <row r="59" spans="1:14" s="59" customFormat="1" ht="42.75" customHeight="1" x14ac:dyDescent="0.2">
      <c r="A59" s="104" t="s">
        <v>41</v>
      </c>
      <c r="B59" s="111" t="s">
        <v>29</v>
      </c>
      <c r="C59" s="41" t="s">
        <v>32</v>
      </c>
      <c r="D59" s="41" t="s">
        <v>33</v>
      </c>
      <c r="E59" s="42" t="s">
        <v>78</v>
      </c>
      <c r="F59" s="42" t="s">
        <v>35</v>
      </c>
      <c r="G59" s="43">
        <v>20</v>
      </c>
      <c r="H59" s="43">
        <f t="shared" si="24"/>
        <v>80</v>
      </c>
      <c r="I59" s="43">
        <f t="shared" si="25"/>
        <v>100</v>
      </c>
      <c r="J59" s="41">
        <v>4</v>
      </c>
      <c r="K59" s="41">
        <f t="shared" si="26"/>
        <v>20</v>
      </c>
      <c r="L59" s="41" t="s">
        <v>24</v>
      </c>
      <c r="M59" s="148">
        <f>SUM(J59:J62)</f>
        <v>16</v>
      </c>
      <c r="N59" s="82" t="s">
        <v>102</v>
      </c>
    </row>
    <row r="60" spans="1:14" s="59" customFormat="1" ht="40.5" customHeight="1" x14ac:dyDescent="0.2">
      <c r="A60" s="105"/>
      <c r="B60" s="153"/>
      <c r="C60" s="41" t="s">
        <v>53</v>
      </c>
      <c r="D60" s="41" t="s">
        <v>54</v>
      </c>
      <c r="E60" s="42" t="s">
        <v>92</v>
      </c>
      <c r="F60" s="42" t="s">
        <v>35</v>
      </c>
      <c r="G60" s="41">
        <v>30</v>
      </c>
      <c r="H60" s="43">
        <f t="shared" ref="H60" si="30" xml:space="preserve"> I60-G60</f>
        <v>95</v>
      </c>
      <c r="I60" s="43">
        <f t="shared" ref="I60" si="31">PRODUCT(J60,25)</f>
        <v>125</v>
      </c>
      <c r="J60" s="41">
        <v>5</v>
      </c>
      <c r="K60" s="41">
        <f t="shared" ref="K60" si="32">(G60/I60)*100</f>
        <v>24</v>
      </c>
      <c r="L60" s="41" t="s">
        <v>22</v>
      </c>
      <c r="M60" s="149"/>
      <c r="N60" s="82" t="s">
        <v>101</v>
      </c>
    </row>
    <row r="61" spans="1:14" s="59" customFormat="1" x14ac:dyDescent="0.2">
      <c r="A61" s="105"/>
      <c r="B61" s="112"/>
      <c r="C61" s="41" t="s">
        <v>38</v>
      </c>
      <c r="D61" s="41" t="s">
        <v>39</v>
      </c>
      <c r="E61" s="42" t="s">
        <v>40</v>
      </c>
      <c r="F61" s="42" t="s">
        <v>21</v>
      </c>
      <c r="G61" s="43">
        <v>20</v>
      </c>
      <c r="H61" s="43">
        <f t="shared" ref="H61" si="33" xml:space="preserve"> I61-G61</f>
        <v>55</v>
      </c>
      <c r="I61" s="43">
        <f t="shared" ref="I61" si="34">PRODUCT(J61,25)</f>
        <v>75</v>
      </c>
      <c r="J61" s="41">
        <v>3</v>
      </c>
      <c r="K61" s="41">
        <f t="shared" ref="K61" si="35">(G61/I61)*100</f>
        <v>26.666666666666668</v>
      </c>
      <c r="L61" s="41" t="s">
        <v>22</v>
      </c>
      <c r="M61" s="149"/>
      <c r="N61" s="82" t="s">
        <v>99</v>
      </c>
    </row>
    <row r="62" spans="1:14" s="59" customFormat="1" x14ac:dyDescent="0.2">
      <c r="A62" s="106"/>
      <c r="B62" s="40" t="s">
        <v>70</v>
      </c>
      <c r="C62" s="41" t="s">
        <v>68</v>
      </c>
      <c r="D62" s="41" t="s">
        <v>69</v>
      </c>
      <c r="E62" s="42" t="s">
        <v>72</v>
      </c>
      <c r="F62" s="42" t="s">
        <v>23</v>
      </c>
      <c r="G62" s="43">
        <v>20</v>
      </c>
      <c r="H62" s="43">
        <f xml:space="preserve"> I62-G62</f>
        <v>80</v>
      </c>
      <c r="I62" s="43">
        <f>PRODUCT(J62,25)</f>
        <v>100</v>
      </c>
      <c r="J62" s="41">
        <v>4</v>
      </c>
      <c r="K62" s="41">
        <f>(G62/I62)*100</f>
        <v>20</v>
      </c>
      <c r="L62" s="41" t="s">
        <v>22</v>
      </c>
      <c r="M62" s="150"/>
      <c r="N62" s="83"/>
    </row>
    <row r="63" spans="1:14" ht="30" x14ac:dyDescent="0.2">
      <c r="A63" s="107" t="s">
        <v>42</v>
      </c>
      <c r="B63" s="67" t="s">
        <v>29</v>
      </c>
      <c r="C63" s="67" t="s">
        <v>38</v>
      </c>
      <c r="D63" s="67" t="s">
        <v>39</v>
      </c>
      <c r="E63" s="66" t="s">
        <v>67</v>
      </c>
      <c r="F63" s="68" t="s">
        <v>71</v>
      </c>
      <c r="G63" s="69">
        <v>40</v>
      </c>
      <c r="H63" s="69">
        <f xml:space="preserve"> I63-G63</f>
        <v>10</v>
      </c>
      <c r="I63" s="69">
        <f>PRODUCT(J63,25)</f>
        <v>50</v>
      </c>
      <c r="J63" s="69">
        <v>2</v>
      </c>
      <c r="K63" s="69">
        <f>(G63/I63)*100</f>
        <v>80</v>
      </c>
      <c r="L63" s="69" t="s">
        <v>24</v>
      </c>
      <c r="M63" s="151">
        <f>SUM(J63:J64)</f>
        <v>4</v>
      </c>
      <c r="N63" s="82" t="s">
        <v>101</v>
      </c>
    </row>
    <row r="64" spans="1:14" x14ac:dyDescent="0.2">
      <c r="A64" s="108"/>
      <c r="B64" s="67" t="s">
        <v>70</v>
      </c>
      <c r="C64" s="67" t="s">
        <v>68</v>
      </c>
      <c r="D64" s="67" t="s">
        <v>69</v>
      </c>
      <c r="E64" s="66" t="s">
        <v>72</v>
      </c>
      <c r="F64" s="68" t="s">
        <v>71</v>
      </c>
      <c r="G64" s="69">
        <v>40</v>
      </c>
      <c r="H64" s="69">
        <f xml:space="preserve"> I64-G64</f>
        <v>10</v>
      </c>
      <c r="I64" s="69">
        <f>PRODUCT(J64,25)</f>
        <v>50</v>
      </c>
      <c r="J64" s="69">
        <v>2</v>
      </c>
      <c r="K64" s="69">
        <f>(G64/I64)*100</f>
        <v>80</v>
      </c>
      <c r="L64" s="69" t="s">
        <v>24</v>
      </c>
      <c r="M64" s="152"/>
      <c r="N64" s="83"/>
    </row>
    <row r="65" spans="1:14" ht="42.75" customHeight="1" x14ac:dyDescent="0.2">
      <c r="A65" s="28" t="s">
        <v>43</v>
      </c>
      <c r="B65" s="19"/>
      <c r="C65" s="19"/>
      <c r="D65" s="19"/>
      <c r="E65" s="19"/>
      <c r="F65" s="19"/>
      <c r="G65" s="18"/>
      <c r="H65" s="18"/>
      <c r="I65" s="18"/>
      <c r="J65" s="18">
        <v>6</v>
      </c>
      <c r="K65" s="19"/>
      <c r="L65" s="18"/>
      <c r="M65" s="18">
        <f>SUM(J65)</f>
        <v>6</v>
      </c>
      <c r="N65" s="81"/>
    </row>
    <row r="66" spans="1:14" ht="36.75" customHeight="1" x14ac:dyDescent="0.2">
      <c r="A66" s="28" t="s">
        <v>44</v>
      </c>
      <c r="B66" s="19"/>
      <c r="C66" s="19"/>
      <c r="D66" s="19"/>
      <c r="E66" s="28"/>
      <c r="F66" s="28"/>
      <c r="G66" s="21"/>
      <c r="H66" s="18"/>
      <c r="I66" s="18"/>
      <c r="J66" s="21"/>
      <c r="K66" s="19"/>
      <c r="L66" s="19"/>
      <c r="M66" s="19"/>
      <c r="N66" s="81"/>
    </row>
    <row r="67" spans="1:14" ht="30" x14ac:dyDescent="0.2">
      <c r="A67" s="28" t="s">
        <v>83</v>
      </c>
      <c r="B67" s="32" t="s">
        <v>29</v>
      </c>
      <c r="C67" s="29" t="s">
        <v>38</v>
      </c>
      <c r="D67" s="19"/>
      <c r="E67" s="28"/>
      <c r="F67" s="28"/>
      <c r="G67" s="21"/>
      <c r="H67" s="18"/>
      <c r="I67" s="18"/>
      <c r="J67" s="21">
        <v>8</v>
      </c>
      <c r="K67" s="19"/>
      <c r="L67" s="19" t="s">
        <v>22</v>
      </c>
      <c r="M67" s="18">
        <f>SUM(J67)</f>
        <v>8</v>
      </c>
      <c r="N67" s="81"/>
    </row>
    <row r="68" spans="1:14" x14ac:dyDescent="0.2">
      <c r="A68" s="143" t="s">
        <v>55</v>
      </c>
      <c r="B68" s="143"/>
      <c r="C68" s="143"/>
      <c r="D68" s="143"/>
      <c r="E68" s="143"/>
      <c r="F68" s="30"/>
      <c r="G68" s="22">
        <f>SUM(G55:G67)</f>
        <v>266</v>
      </c>
      <c r="H68" s="22">
        <f>SUM(H55:H67)</f>
        <v>884</v>
      </c>
      <c r="I68" s="22">
        <f>SUM(I55:I67)</f>
        <v>1150</v>
      </c>
      <c r="J68" s="22">
        <f>SUM(J55:J67)</f>
        <v>60</v>
      </c>
      <c r="K68" s="22">
        <f>SUM(K55:K67)</f>
        <v>336</v>
      </c>
      <c r="L68" s="23" t="s">
        <v>98</v>
      </c>
      <c r="M68" s="22">
        <f>SUM(M55:M67)</f>
        <v>60</v>
      </c>
      <c r="N68" s="81"/>
    </row>
    <row r="69" spans="1:14" ht="41.25" customHeight="1" x14ac:dyDescent="0.2">
      <c r="A69" s="141" t="s">
        <v>56</v>
      </c>
      <c r="B69" s="141"/>
      <c r="C69" s="141"/>
      <c r="D69" s="141"/>
      <c r="E69" s="141"/>
      <c r="F69" s="33"/>
      <c r="G69" s="34">
        <f>SUM(G68,G50,G29)</f>
        <v>610</v>
      </c>
      <c r="H69" s="35">
        <f>SUM(H68,H50,H29)</f>
        <v>1890</v>
      </c>
      <c r="I69" s="35">
        <f>SUM(I68,I50,I29)</f>
        <v>2500</v>
      </c>
      <c r="J69" s="34">
        <f>SUM(J68,J50,J31)</f>
        <v>180</v>
      </c>
      <c r="K69" s="34">
        <f>SUM(K68,K50,K31)</f>
        <v>1202.6666666666667</v>
      </c>
      <c r="L69" s="33" t="s">
        <v>97</v>
      </c>
      <c r="M69" s="35">
        <f>SUM(M31,M50, M68)</f>
        <v>180</v>
      </c>
      <c r="N69" s="81"/>
    </row>
    <row r="70" spans="1:14" x14ac:dyDescent="0.2">
      <c r="A70" s="11"/>
      <c r="B70" s="11"/>
      <c r="C70" s="7"/>
      <c r="D70" s="7"/>
      <c r="E70" s="7"/>
      <c r="F70" s="7"/>
      <c r="G70" s="12"/>
      <c r="H70" s="12"/>
      <c r="I70" s="12"/>
      <c r="J70" s="7"/>
      <c r="K70" s="7"/>
      <c r="L70" s="7"/>
    </row>
    <row r="71" spans="1:14" x14ac:dyDescent="0.2">
      <c r="A71" s="142" t="s">
        <v>57</v>
      </c>
      <c r="B71" s="142"/>
      <c r="C71" s="142"/>
      <c r="D71" s="142"/>
    </row>
    <row r="72" spans="1:14" x14ac:dyDescent="0.2">
      <c r="A72" s="13" t="s">
        <v>58</v>
      </c>
      <c r="B72" s="13"/>
      <c r="C72" s="13"/>
      <c r="D72" s="13"/>
    </row>
    <row r="73" spans="1:14" x14ac:dyDescent="0.2">
      <c r="A73" s="14" t="s">
        <v>59</v>
      </c>
      <c r="B73" s="14"/>
      <c r="C73" s="14"/>
      <c r="D73" s="14"/>
      <c r="E73" s="14"/>
      <c r="F73" s="14"/>
    </row>
    <row r="74" spans="1:14" x14ac:dyDescent="0.2">
      <c r="A74" s="14" t="s">
        <v>60</v>
      </c>
      <c r="B74" s="14"/>
      <c r="C74" s="14"/>
      <c r="D74" s="14"/>
      <c r="E74" s="14"/>
      <c r="F74" s="14"/>
    </row>
    <row r="75" spans="1:14" x14ac:dyDescent="0.2">
      <c r="A75" s="14" t="s">
        <v>61</v>
      </c>
      <c r="B75" s="14"/>
      <c r="C75" s="14"/>
      <c r="D75" s="14"/>
      <c r="E75" s="14"/>
      <c r="F75" s="14"/>
    </row>
    <row r="76" spans="1:14" x14ac:dyDescent="0.2">
      <c r="A76" s="14" t="s">
        <v>62</v>
      </c>
      <c r="B76" s="14"/>
      <c r="C76" s="14"/>
      <c r="D76" s="14"/>
    </row>
  </sheetData>
  <mergeCells count="43">
    <mergeCell ref="M46:M47"/>
    <mergeCell ref="M43:M45"/>
    <mergeCell ref="M39:M42"/>
    <mergeCell ref="M36:M38"/>
    <mergeCell ref="M26:M27"/>
    <mergeCell ref="A69:E69"/>
    <mergeCell ref="A71:D71"/>
    <mergeCell ref="A50:E50"/>
    <mergeCell ref="A68:E68"/>
    <mergeCell ref="M55:M56"/>
    <mergeCell ref="M57:M58"/>
    <mergeCell ref="M59:M62"/>
    <mergeCell ref="M63:M64"/>
    <mergeCell ref="A55:A56"/>
    <mergeCell ref="A57:A58"/>
    <mergeCell ref="A59:A62"/>
    <mergeCell ref="A63:A64"/>
    <mergeCell ref="B57:B58"/>
    <mergeCell ref="B59:B61"/>
    <mergeCell ref="A6:M6"/>
    <mergeCell ref="A31:E31"/>
    <mergeCell ref="A7:M7"/>
    <mergeCell ref="A8:M8"/>
    <mergeCell ref="A9:M9"/>
    <mergeCell ref="A11:M11"/>
    <mergeCell ref="A12:M12"/>
    <mergeCell ref="B14:M14"/>
    <mergeCell ref="M23:M25"/>
    <mergeCell ref="M18:M22"/>
    <mergeCell ref="A18:A22"/>
    <mergeCell ref="A23:A25"/>
    <mergeCell ref="A26:A27"/>
    <mergeCell ref="B15:M15"/>
    <mergeCell ref="B19:B20"/>
    <mergeCell ref="B21:B22"/>
    <mergeCell ref="B23:B25"/>
    <mergeCell ref="A36:A38"/>
    <mergeCell ref="A43:A45"/>
    <mergeCell ref="A46:A47"/>
    <mergeCell ref="B37:B38"/>
    <mergeCell ref="B43:B44"/>
    <mergeCell ref="B39:B41"/>
    <mergeCell ref="A39:A42"/>
  </mergeCells>
  <pageMargins left="0.82677165354330717" right="0.23622047244094491" top="0.74803149606299213" bottom="0.74803149606299213" header="0.31496062992125984" footer="0.31496062992125984"/>
  <pageSetup paperSize="9" scale="55" orientation="landscape" horizontalDpi="1200" verticalDpi="1200" r:id="rId1"/>
  <rowBreaks count="2" manualBreakCount="2">
    <brk id="32" max="16383" man="1"/>
    <brk id="51" max="16383" man="1"/>
  </rowBreaks>
  <ignoredErrors>
    <ignoredError sqref="M18 M28 M46 M55 M63 M43 M36 M57 M59 M23 M26 M39" formulaRange="1"/>
    <ignoredError sqref="J68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FED294-21F0-4EB2-BF22-2BAF59D1D5E5}">
  <sheetPr>
    <tabColor indexed="43"/>
  </sheetPr>
  <dimension ref="A6:N50"/>
  <sheetViews>
    <sheetView tabSelected="1" topLeftCell="A18" zoomScale="85" zoomScaleNormal="85" zoomScaleSheetLayoutView="85" zoomScalePageLayoutView="110" workbookViewId="0">
      <selection activeCell="Q41" sqref="Q41"/>
    </sheetView>
  </sheetViews>
  <sheetFormatPr baseColWidth="10" defaultColWidth="8.6640625" defaultRowHeight="15" x14ac:dyDescent="0.2"/>
  <cols>
    <col min="1" max="1" width="34.33203125" style="2" customWidth="1"/>
    <col min="2" max="2" width="29.5" style="2" customWidth="1"/>
    <col min="3" max="3" width="8.5" style="2" bestFit="1" customWidth="1"/>
    <col min="4" max="4" width="31.5" style="2" customWidth="1"/>
    <col min="5" max="5" width="38.33203125" style="2" bestFit="1" customWidth="1"/>
    <col min="6" max="6" width="6.33203125" style="2" customWidth="1"/>
    <col min="7" max="7" width="6.1640625" style="2" bestFit="1" customWidth="1"/>
    <col min="8" max="9" width="6.5" style="2" bestFit="1" customWidth="1"/>
    <col min="10" max="10" width="6.1640625" style="2" bestFit="1" customWidth="1"/>
    <col min="11" max="11" width="11.5" style="2" bestFit="1" customWidth="1"/>
    <col min="12" max="12" width="5.1640625" style="2" bestFit="1" customWidth="1"/>
    <col min="13" max="13" width="6.1640625" style="2" bestFit="1" customWidth="1"/>
    <col min="14" max="14" width="17" style="88" customWidth="1"/>
    <col min="15" max="16384" width="8.6640625" style="2"/>
  </cols>
  <sheetData>
    <row r="6" spans="1:14" s="3" customFormat="1" ht="19" x14ac:dyDescent="0.2">
      <c r="A6" s="116" t="s">
        <v>63</v>
      </c>
      <c r="B6" s="117"/>
      <c r="C6" s="117"/>
      <c r="D6" s="117"/>
      <c r="E6" s="117"/>
      <c r="F6" s="117"/>
      <c r="G6" s="117"/>
      <c r="H6" s="117"/>
      <c r="I6" s="117"/>
      <c r="J6" s="117"/>
      <c r="K6" s="117"/>
      <c r="L6" s="117"/>
      <c r="M6" s="118"/>
      <c r="N6" s="85"/>
    </row>
    <row r="7" spans="1:14" s="3" customFormat="1" ht="19" x14ac:dyDescent="0.2">
      <c r="A7" s="120" t="s">
        <v>0</v>
      </c>
      <c r="B7" s="121"/>
      <c r="C7" s="121"/>
      <c r="D7" s="121"/>
      <c r="E7" s="121"/>
      <c r="F7" s="121"/>
      <c r="G7" s="121"/>
      <c r="H7" s="121"/>
      <c r="I7" s="121"/>
      <c r="J7" s="121"/>
      <c r="K7" s="121"/>
      <c r="L7" s="121"/>
      <c r="M7" s="122"/>
      <c r="N7" s="85"/>
    </row>
    <row r="8" spans="1:14" s="15" customFormat="1" ht="19" x14ac:dyDescent="0.2">
      <c r="A8" s="123" t="s">
        <v>80</v>
      </c>
      <c r="B8" s="124"/>
      <c r="C8" s="124"/>
      <c r="D8" s="124"/>
      <c r="E8" s="124"/>
      <c r="F8" s="124"/>
      <c r="G8" s="124"/>
      <c r="H8" s="124"/>
      <c r="I8" s="124"/>
      <c r="J8" s="124"/>
      <c r="K8" s="124"/>
      <c r="L8" s="124"/>
      <c r="M8" s="125"/>
      <c r="N8" s="88"/>
    </row>
    <row r="9" spans="1:14" s="15" customFormat="1" ht="19" x14ac:dyDescent="0.2">
      <c r="A9" s="123" t="s">
        <v>81</v>
      </c>
      <c r="B9" s="124"/>
      <c r="C9" s="124"/>
      <c r="D9" s="124"/>
      <c r="E9" s="124"/>
      <c r="F9" s="124"/>
      <c r="G9" s="124"/>
      <c r="H9" s="124"/>
      <c r="I9" s="124"/>
      <c r="J9" s="124"/>
      <c r="K9" s="124"/>
      <c r="L9" s="124"/>
      <c r="M9" s="125"/>
      <c r="N9" s="88"/>
    </row>
    <row r="10" spans="1:14" ht="19" x14ac:dyDescent="0.2">
      <c r="A10" s="16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17"/>
    </row>
    <row r="11" spans="1:14" ht="19" x14ac:dyDescent="0.2">
      <c r="A11" s="123" t="s">
        <v>86</v>
      </c>
      <c r="B11" s="124"/>
      <c r="C11" s="124"/>
      <c r="D11" s="124"/>
      <c r="E11" s="124"/>
      <c r="F11" s="124"/>
      <c r="G11" s="124"/>
      <c r="H11" s="124"/>
      <c r="I11" s="124"/>
      <c r="J11" s="124"/>
      <c r="K11" s="124"/>
      <c r="L11" s="124"/>
      <c r="M11" s="125"/>
    </row>
    <row r="12" spans="1:14" ht="19" x14ac:dyDescent="0.2">
      <c r="A12" s="126" t="s">
        <v>64</v>
      </c>
      <c r="B12" s="127"/>
      <c r="C12" s="127"/>
      <c r="D12" s="127"/>
      <c r="E12" s="127"/>
      <c r="F12" s="127"/>
      <c r="G12" s="127"/>
      <c r="H12" s="127"/>
      <c r="I12" s="127"/>
      <c r="J12" s="127"/>
      <c r="K12" s="127"/>
      <c r="L12" s="127"/>
      <c r="M12" s="128"/>
    </row>
    <row r="13" spans="1:14" x14ac:dyDescent="0.2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</row>
    <row r="14" spans="1:14" s="6" customFormat="1" ht="80.25" customHeight="1" x14ac:dyDescent="0.2">
      <c r="A14" s="10" t="s">
        <v>1</v>
      </c>
      <c r="B14" s="129" t="s">
        <v>87</v>
      </c>
      <c r="C14" s="130"/>
      <c r="D14" s="130"/>
      <c r="E14" s="130"/>
      <c r="F14" s="130"/>
      <c r="G14" s="130"/>
      <c r="H14" s="130"/>
      <c r="I14" s="130"/>
      <c r="J14" s="130"/>
      <c r="K14" s="130"/>
      <c r="L14" s="130"/>
      <c r="M14" s="131"/>
      <c r="N14" s="86"/>
    </row>
    <row r="15" spans="1:14" ht="87.75" customHeight="1" x14ac:dyDescent="0.2">
      <c r="A15" s="1" t="s">
        <v>2</v>
      </c>
      <c r="B15" s="138" t="s">
        <v>88</v>
      </c>
      <c r="C15" s="139"/>
      <c r="D15" s="139"/>
      <c r="E15" s="139"/>
      <c r="F15" s="139"/>
      <c r="G15" s="139"/>
      <c r="H15" s="139"/>
      <c r="I15" s="139"/>
      <c r="J15" s="139"/>
      <c r="K15" s="139"/>
      <c r="L15" s="139"/>
      <c r="M15" s="140"/>
      <c r="N15" s="86"/>
    </row>
    <row r="16" spans="1:14" ht="22" thickBot="1" x14ac:dyDescent="0.25">
      <c r="A16" s="8"/>
      <c r="B16" s="8"/>
      <c r="E16" s="9" t="s">
        <v>3</v>
      </c>
    </row>
    <row r="17" spans="1:14" ht="74.25" customHeight="1" thickTop="1" x14ac:dyDescent="0.2">
      <c r="A17" s="24" t="s">
        <v>4</v>
      </c>
      <c r="B17" s="25" t="s">
        <v>5</v>
      </c>
      <c r="C17" s="25" t="s">
        <v>6</v>
      </c>
      <c r="D17" s="25" t="s">
        <v>7</v>
      </c>
      <c r="E17" s="25" t="s">
        <v>8</v>
      </c>
      <c r="F17" s="26" t="s">
        <v>9</v>
      </c>
      <c r="G17" s="26" t="s">
        <v>10</v>
      </c>
      <c r="H17" s="26" t="s">
        <v>11</v>
      </c>
      <c r="I17" s="26" t="s">
        <v>12</v>
      </c>
      <c r="J17" s="26" t="s">
        <v>13</v>
      </c>
      <c r="K17" s="27" t="s">
        <v>14</v>
      </c>
      <c r="L17" s="27" t="s">
        <v>15</v>
      </c>
      <c r="M17" s="27" t="s">
        <v>16</v>
      </c>
      <c r="N17" s="89" t="s">
        <v>100</v>
      </c>
    </row>
    <row r="18" spans="1:14" s="59" customFormat="1" x14ac:dyDescent="0.2">
      <c r="A18" s="101" t="s">
        <v>90</v>
      </c>
      <c r="B18" s="39" t="s">
        <v>25</v>
      </c>
      <c r="C18" s="36" t="s">
        <v>95</v>
      </c>
      <c r="D18" s="36" t="s">
        <v>27</v>
      </c>
      <c r="E18" s="37" t="s">
        <v>94</v>
      </c>
      <c r="F18" s="37" t="s">
        <v>21</v>
      </c>
      <c r="G18" s="38">
        <v>40</v>
      </c>
      <c r="H18" s="38">
        <f t="shared" ref="H18" si="0" xml:space="preserve"> I18-G18</f>
        <v>60</v>
      </c>
      <c r="I18" s="38">
        <f t="shared" ref="I18" si="1">PRODUCT(J18,25)</f>
        <v>100</v>
      </c>
      <c r="J18" s="36">
        <v>4</v>
      </c>
      <c r="K18" s="36">
        <f t="shared" ref="K18" si="2">(G18/I18)*100</f>
        <v>40</v>
      </c>
      <c r="L18" s="36" t="s">
        <v>22</v>
      </c>
      <c r="M18" s="172">
        <f>SUM(J18:J19)</f>
        <v>10</v>
      </c>
      <c r="N18" s="90"/>
    </row>
    <row r="19" spans="1:14" s="59" customFormat="1" ht="45" x14ac:dyDescent="0.2">
      <c r="A19" s="103"/>
      <c r="B19" s="36" t="s">
        <v>29</v>
      </c>
      <c r="C19" s="36" t="s">
        <v>32</v>
      </c>
      <c r="D19" s="36" t="s">
        <v>33</v>
      </c>
      <c r="E19" s="37" t="s">
        <v>76</v>
      </c>
      <c r="F19" s="37" t="s">
        <v>35</v>
      </c>
      <c r="G19" s="71">
        <v>30</v>
      </c>
      <c r="H19" s="71">
        <f xml:space="preserve"> I19-G19</f>
        <v>120</v>
      </c>
      <c r="I19" s="71">
        <f>PRODUCT(J19,25)</f>
        <v>150</v>
      </c>
      <c r="J19" s="71">
        <v>6</v>
      </c>
      <c r="K19" s="71">
        <f>(G19/I19)*100</f>
        <v>20</v>
      </c>
      <c r="L19" s="71" t="s">
        <v>22</v>
      </c>
      <c r="M19" s="173"/>
      <c r="N19" s="87" t="s">
        <v>102</v>
      </c>
    </row>
    <row r="20" spans="1:14" s="59" customFormat="1" ht="16" x14ac:dyDescent="0.2">
      <c r="A20" s="113" t="s">
        <v>34</v>
      </c>
      <c r="B20" s="98" t="s">
        <v>29</v>
      </c>
      <c r="C20" s="45" t="s">
        <v>38</v>
      </c>
      <c r="D20" s="45" t="s">
        <v>39</v>
      </c>
      <c r="E20" s="44" t="s">
        <v>67</v>
      </c>
      <c r="F20" s="44" t="s">
        <v>23</v>
      </c>
      <c r="G20" s="46">
        <v>30</v>
      </c>
      <c r="H20" s="46">
        <f t="shared" ref="H20" si="3" xml:space="preserve"> I20-G20</f>
        <v>370</v>
      </c>
      <c r="I20" s="46">
        <f t="shared" ref="I20" si="4">PRODUCT(J20,25)</f>
        <v>400</v>
      </c>
      <c r="J20" s="45">
        <v>16</v>
      </c>
      <c r="K20" s="45">
        <v>12</v>
      </c>
      <c r="L20" s="45" t="s">
        <v>22</v>
      </c>
      <c r="M20" s="174">
        <f>SUM(J20:J22)</f>
        <v>30</v>
      </c>
      <c r="N20" s="87" t="s">
        <v>101</v>
      </c>
    </row>
    <row r="21" spans="1:14" s="59" customFormat="1" ht="16" x14ac:dyDescent="0.2">
      <c r="A21" s="114"/>
      <c r="B21" s="99"/>
      <c r="C21" s="45" t="s">
        <v>38</v>
      </c>
      <c r="D21" s="45" t="s">
        <v>39</v>
      </c>
      <c r="E21" s="44" t="s">
        <v>91</v>
      </c>
      <c r="F21" s="44" t="s">
        <v>35</v>
      </c>
      <c r="G21" s="46">
        <v>20</v>
      </c>
      <c r="H21" s="46">
        <f t="shared" ref="H21:H22" si="5" xml:space="preserve"> I21-G21</f>
        <v>155</v>
      </c>
      <c r="I21" s="46">
        <f t="shared" ref="I21:I22" si="6">PRODUCT(J21,25)</f>
        <v>175</v>
      </c>
      <c r="J21" s="97">
        <v>7</v>
      </c>
      <c r="K21" s="45">
        <v>6</v>
      </c>
      <c r="L21" s="45" t="s">
        <v>22</v>
      </c>
      <c r="M21" s="175"/>
      <c r="N21" s="87" t="s">
        <v>101</v>
      </c>
    </row>
    <row r="22" spans="1:14" s="59" customFormat="1" ht="30" x14ac:dyDescent="0.2">
      <c r="A22" s="115"/>
      <c r="B22" s="100"/>
      <c r="C22" s="64" t="s">
        <v>53</v>
      </c>
      <c r="D22" s="64" t="s">
        <v>54</v>
      </c>
      <c r="E22" s="63" t="s">
        <v>54</v>
      </c>
      <c r="F22" s="63" t="s">
        <v>35</v>
      </c>
      <c r="G22" s="65">
        <v>20</v>
      </c>
      <c r="H22" s="65">
        <f t="shared" si="5"/>
        <v>155</v>
      </c>
      <c r="I22" s="65">
        <f t="shared" si="6"/>
        <v>175</v>
      </c>
      <c r="J22" s="96">
        <v>7</v>
      </c>
      <c r="K22" s="64">
        <f t="shared" ref="K22" si="7">(G22/I22)*100</f>
        <v>11.428571428571429</v>
      </c>
      <c r="L22" s="64" t="s">
        <v>22</v>
      </c>
      <c r="M22" s="176"/>
      <c r="N22" s="87" t="s">
        <v>99</v>
      </c>
    </row>
    <row r="23" spans="1:14" s="59" customFormat="1" ht="25.5" customHeight="1" x14ac:dyDescent="0.2">
      <c r="A23" s="104" t="s">
        <v>41</v>
      </c>
      <c r="B23" s="111" t="s">
        <v>29</v>
      </c>
      <c r="C23" s="41" t="s">
        <v>89</v>
      </c>
      <c r="D23" s="41" t="s">
        <v>40</v>
      </c>
      <c r="E23" s="42" t="s">
        <v>40</v>
      </c>
      <c r="F23" s="42" t="s">
        <v>35</v>
      </c>
      <c r="G23" s="43">
        <v>20</v>
      </c>
      <c r="H23" s="43">
        <f t="shared" ref="H23" si="8" xml:space="preserve"> I23-G23</f>
        <v>105</v>
      </c>
      <c r="I23" s="43">
        <f t="shared" ref="I23" si="9">PRODUCT(J23,25)</f>
        <v>125</v>
      </c>
      <c r="J23" s="97">
        <v>5</v>
      </c>
      <c r="K23" s="41">
        <f t="shared" ref="K23" si="10">(G23/I23)*100</f>
        <v>16</v>
      </c>
      <c r="L23" s="41" t="s">
        <v>22</v>
      </c>
      <c r="M23" s="155">
        <f>SUM(J23:J24)</f>
        <v>10</v>
      </c>
      <c r="N23" s="87" t="s">
        <v>99</v>
      </c>
    </row>
    <row r="24" spans="1:14" s="59" customFormat="1" ht="30" x14ac:dyDescent="0.2">
      <c r="A24" s="106"/>
      <c r="B24" s="112"/>
      <c r="C24" s="41" t="s">
        <v>53</v>
      </c>
      <c r="D24" s="41" t="s">
        <v>54</v>
      </c>
      <c r="E24" s="42" t="s">
        <v>93</v>
      </c>
      <c r="F24" s="42" t="s">
        <v>35</v>
      </c>
      <c r="G24" s="41">
        <v>20</v>
      </c>
      <c r="H24" s="43">
        <f t="shared" ref="H24" si="11" xml:space="preserve"> I24-G24</f>
        <v>105</v>
      </c>
      <c r="I24" s="43">
        <f t="shared" ref="I24" si="12">PRODUCT(J24,25)</f>
        <v>125</v>
      </c>
      <c r="J24" s="97">
        <v>5</v>
      </c>
      <c r="K24" s="41">
        <f t="shared" ref="K24" si="13">(G24/I24)*100</f>
        <v>16</v>
      </c>
      <c r="L24" s="41" t="s">
        <v>24</v>
      </c>
      <c r="M24" s="156"/>
      <c r="N24" s="87" t="s">
        <v>101</v>
      </c>
    </row>
    <row r="25" spans="1:14" ht="30" x14ac:dyDescent="0.2">
      <c r="A25" s="66" t="s">
        <v>42</v>
      </c>
      <c r="B25" s="67" t="s">
        <v>29</v>
      </c>
      <c r="C25" s="67" t="s">
        <v>38</v>
      </c>
      <c r="D25" s="67" t="s">
        <v>39</v>
      </c>
      <c r="E25" s="66" t="s">
        <v>67</v>
      </c>
      <c r="F25" s="68" t="s">
        <v>71</v>
      </c>
      <c r="G25" s="69">
        <v>40</v>
      </c>
      <c r="H25" s="69">
        <f xml:space="preserve"> I25-G25</f>
        <v>10</v>
      </c>
      <c r="I25" s="69">
        <f>PRODUCT(J25,25)</f>
        <v>50</v>
      </c>
      <c r="J25" s="69">
        <v>2</v>
      </c>
      <c r="K25" s="69">
        <f>(G25/I25)*100</f>
        <v>80</v>
      </c>
      <c r="L25" s="69" t="s">
        <v>24</v>
      </c>
      <c r="M25" s="80">
        <f>SUM(J25)</f>
        <v>2</v>
      </c>
      <c r="N25" s="87" t="s">
        <v>101</v>
      </c>
    </row>
    <row r="26" spans="1:14" ht="31.5" customHeight="1" x14ac:dyDescent="0.2">
      <c r="A26" s="28" t="s">
        <v>43</v>
      </c>
      <c r="B26" s="19"/>
      <c r="C26" s="19"/>
      <c r="D26" s="19"/>
      <c r="E26" s="19"/>
      <c r="F26" s="19"/>
      <c r="G26" s="18"/>
      <c r="H26" s="18"/>
      <c r="I26" s="18"/>
      <c r="J26" s="18">
        <v>6</v>
      </c>
      <c r="K26" s="19"/>
      <c r="L26" s="18"/>
      <c r="M26" s="73">
        <f>SUM(J26)</f>
        <v>6</v>
      </c>
      <c r="N26" s="89"/>
    </row>
    <row r="27" spans="1:14" x14ac:dyDescent="0.2">
      <c r="A27" s="28" t="s">
        <v>44</v>
      </c>
      <c r="B27" s="19" t="s">
        <v>45</v>
      </c>
      <c r="C27" s="19" t="s">
        <v>46</v>
      </c>
      <c r="D27" s="19" t="s">
        <v>47</v>
      </c>
      <c r="E27" s="28" t="s">
        <v>74</v>
      </c>
      <c r="F27" s="28" t="s">
        <v>21</v>
      </c>
      <c r="G27" s="21">
        <v>24</v>
      </c>
      <c r="H27" s="18">
        <f xml:space="preserve"> I27-G27</f>
        <v>26</v>
      </c>
      <c r="I27" s="18">
        <f>PRODUCT(J27,25)</f>
        <v>50</v>
      </c>
      <c r="J27" s="21">
        <v>2</v>
      </c>
      <c r="K27" s="19">
        <f>(G27/I27)*100</f>
        <v>48</v>
      </c>
      <c r="L27" s="19" t="s">
        <v>24</v>
      </c>
      <c r="M27" s="73">
        <f>SUM(J27)</f>
        <v>2</v>
      </c>
      <c r="N27" s="89"/>
    </row>
    <row r="28" spans="1:14" x14ac:dyDescent="0.2">
      <c r="A28" s="119" t="s">
        <v>79</v>
      </c>
      <c r="B28" s="119"/>
      <c r="C28" s="119"/>
      <c r="D28" s="119"/>
      <c r="E28" s="119"/>
      <c r="F28" s="23"/>
      <c r="G28" s="22">
        <f>SUM(G18:G27)</f>
        <v>244</v>
      </c>
      <c r="H28" s="22">
        <f>SUM(H18:H27)</f>
        <v>1106</v>
      </c>
      <c r="I28" s="22">
        <f>SUM(I18:I27)</f>
        <v>1350</v>
      </c>
      <c r="J28" s="22">
        <f>SUM(J18:J27)</f>
        <v>60</v>
      </c>
      <c r="K28" s="22">
        <f>SUM(K18:K27)</f>
        <v>249.42857142857144</v>
      </c>
      <c r="L28" s="23" t="s">
        <v>98</v>
      </c>
      <c r="M28" s="75">
        <f>SUM(M18:M27)</f>
        <v>60</v>
      </c>
      <c r="N28" s="91"/>
    </row>
    <row r="29" spans="1:14" x14ac:dyDescent="0.2">
      <c r="A29" s="50"/>
      <c r="B29" s="51"/>
      <c r="C29" s="51"/>
      <c r="D29" s="51"/>
      <c r="E29" s="50"/>
      <c r="F29" s="50"/>
      <c r="G29" s="52"/>
      <c r="H29" s="51"/>
      <c r="I29" s="51"/>
      <c r="J29" s="52"/>
      <c r="K29" s="52"/>
      <c r="L29" s="51"/>
      <c r="M29" s="48"/>
    </row>
    <row r="30" spans="1:14" ht="21" x14ac:dyDescent="0.2">
      <c r="A30" s="48"/>
      <c r="B30" s="48"/>
      <c r="C30" s="48"/>
      <c r="D30" s="48"/>
      <c r="E30" s="49" t="s">
        <v>48</v>
      </c>
      <c r="F30" s="48"/>
      <c r="G30" s="48"/>
      <c r="H30" s="48"/>
      <c r="I30" s="48"/>
      <c r="J30" s="48"/>
      <c r="K30" s="48"/>
      <c r="L30" s="48"/>
      <c r="M30" s="48"/>
    </row>
    <row r="31" spans="1:14" x14ac:dyDescent="0.2">
      <c r="A31" s="48"/>
      <c r="B31" s="48"/>
      <c r="C31" s="48"/>
      <c r="D31" s="48"/>
      <c r="E31" s="48"/>
      <c r="F31" s="48"/>
      <c r="G31" s="48"/>
      <c r="H31" s="48"/>
      <c r="I31" s="48"/>
      <c r="J31" s="48"/>
      <c r="K31" s="48"/>
      <c r="L31" s="48"/>
      <c r="M31" s="48"/>
    </row>
    <row r="32" spans="1:14" s="59" customFormat="1" ht="76.5" customHeight="1" x14ac:dyDescent="0.2">
      <c r="A32" s="30" t="s">
        <v>4</v>
      </c>
      <c r="B32" s="30" t="s">
        <v>5</v>
      </c>
      <c r="C32" s="30" t="s">
        <v>6</v>
      </c>
      <c r="D32" s="30" t="s">
        <v>7</v>
      </c>
      <c r="E32" s="30" t="s">
        <v>8</v>
      </c>
      <c r="F32" s="31" t="s">
        <v>9</v>
      </c>
      <c r="G32" s="31" t="s">
        <v>10</v>
      </c>
      <c r="H32" s="31" t="s">
        <v>11</v>
      </c>
      <c r="I32" s="31" t="s">
        <v>12</v>
      </c>
      <c r="J32" s="31" t="s">
        <v>13</v>
      </c>
      <c r="K32" s="31" t="s">
        <v>14</v>
      </c>
      <c r="L32" s="31" t="s">
        <v>15</v>
      </c>
      <c r="M32" s="31" t="s">
        <v>16</v>
      </c>
      <c r="N32" s="89" t="s">
        <v>100</v>
      </c>
    </row>
    <row r="33" spans="1:14" s="59" customFormat="1" ht="30" x14ac:dyDescent="0.2">
      <c r="A33" s="37" t="s">
        <v>90</v>
      </c>
      <c r="B33" s="36" t="s">
        <v>29</v>
      </c>
      <c r="C33" s="36" t="s">
        <v>30</v>
      </c>
      <c r="D33" s="36" t="s">
        <v>31</v>
      </c>
      <c r="E33" s="37" t="s">
        <v>103</v>
      </c>
      <c r="F33" s="37" t="s">
        <v>21</v>
      </c>
      <c r="G33" s="38">
        <v>20</v>
      </c>
      <c r="H33" s="38">
        <f t="shared" ref="H33" si="14" xml:space="preserve"> I33-G33</f>
        <v>55</v>
      </c>
      <c r="I33" s="38">
        <f t="shared" ref="I33" si="15">PRODUCT(J33,25)</f>
        <v>75</v>
      </c>
      <c r="J33" s="36">
        <v>3</v>
      </c>
      <c r="K33" s="36">
        <f t="shared" ref="K33" si="16">(G33/I33)*100</f>
        <v>26.666666666666668</v>
      </c>
      <c r="L33" s="36" t="s">
        <v>22</v>
      </c>
      <c r="M33" s="58">
        <f>SUM(J33:J33)</f>
        <v>3</v>
      </c>
      <c r="N33" s="87" t="s">
        <v>99</v>
      </c>
    </row>
    <row r="34" spans="1:14" s="59" customFormat="1" ht="16" x14ac:dyDescent="0.2">
      <c r="A34" s="162" t="s">
        <v>34</v>
      </c>
      <c r="B34" s="157" t="s">
        <v>29</v>
      </c>
      <c r="C34" s="64" t="s">
        <v>38</v>
      </c>
      <c r="D34" s="64" t="s">
        <v>39</v>
      </c>
      <c r="E34" s="63" t="s">
        <v>67</v>
      </c>
      <c r="F34" s="63" t="s">
        <v>23</v>
      </c>
      <c r="G34" s="65">
        <v>30</v>
      </c>
      <c r="H34" s="65">
        <f t="shared" ref="H34:H36" si="17" xml:space="preserve"> I34-G34</f>
        <v>370</v>
      </c>
      <c r="I34" s="65">
        <f t="shared" ref="I34:I36" si="18">PRODUCT(J34,25)</f>
        <v>400</v>
      </c>
      <c r="J34" s="64">
        <v>16</v>
      </c>
      <c r="K34" s="64">
        <v>12</v>
      </c>
      <c r="L34" s="64" t="s">
        <v>22</v>
      </c>
      <c r="M34" s="167">
        <f>SUM(J34:J36)</f>
        <v>30</v>
      </c>
      <c r="N34" s="87" t="s">
        <v>101</v>
      </c>
    </row>
    <row r="35" spans="1:14" s="59" customFormat="1" ht="16" x14ac:dyDescent="0.2">
      <c r="A35" s="163"/>
      <c r="B35" s="158"/>
      <c r="C35" s="64" t="s">
        <v>38</v>
      </c>
      <c r="D35" s="64" t="s">
        <v>39</v>
      </c>
      <c r="E35" s="63" t="s">
        <v>91</v>
      </c>
      <c r="F35" s="63" t="s">
        <v>35</v>
      </c>
      <c r="G35" s="65">
        <v>20</v>
      </c>
      <c r="H35" s="65">
        <f t="shared" si="17"/>
        <v>155</v>
      </c>
      <c r="I35" s="65">
        <f t="shared" si="18"/>
        <v>175</v>
      </c>
      <c r="J35" s="96">
        <v>7</v>
      </c>
      <c r="K35" s="64">
        <v>6</v>
      </c>
      <c r="L35" s="64" t="s">
        <v>22</v>
      </c>
      <c r="M35" s="168"/>
      <c r="N35" s="87" t="s">
        <v>101</v>
      </c>
    </row>
    <row r="36" spans="1:14" s="59" customFormat="1" ht="30" x14ac:dyDescent="0.2">
      <c r="A36" s="164"/>
      <c r="B36" s="159"/>
      <c r="C36" s="64" t="s">
        <v>53</v>
      </c>
      <c r="D36" s="64" t="s">
        <v>54</v>
      </c>
      <c r="E36" s="63" t="s">
        <v>54</v>
      </c>
      <c r="F36" s="63" t="s">
        <v>35</v>
      </c>
      <c r="G36" s="65">
        <v>20</v>
      </c>
      <c r="H36" s="65">
        <f t="shared" si="17"/>
        <v>155</v>
      </c>
      <c r="I36" s="65">
        <f t="shared" si="18"/>
        <v>175</v>
      </c>
      <c r="J36" s="96">
        <v>7</v>
      </c>
      <c r="K36" s="64">
        <f t="shared" ref="K36" si="19">(G36/I36)*100</f>
        <v>11.428571428571429</v>
      </c>
      <c r="L36" s="64" t="s">
        <v>22</v>
      </c>
      <c r="M36" s="169"/>
      <c r="N36" s="87" t="s">
        <v>99</v>
      </c>
    </row>
    <row r="37" spans="1:14" s="59" customFormat="1" ht="25.5" customHeight="1" x14ac:dyDescent="0.2">
      <c r="A37" s="165" t="s">
        <v>41</v>
      </c>
      <c r="B37" s="160" t="s">
        <v>29</v>
      </c>
      <c r="C37" s="60" t="s">
        <v>89</v>
      </c>
      <c r="D37" s="60" t="s">
        <v>40</v>
      </c>
      <c r="E37" s="61" t="s">
        <v>40</v>
      </c>
      <c r="F37" s="42" t="s">
        <v>35</v>
      </c>
      <c r="G37" s="62">
        <v>20</v>
      </c>
      <c r="H37" s="62">
        <f t="shared" ref="H37" si="20" xml:space="preserve"> I37-G37</f>
        <v>105</v>
      </c>
      <c r="I37" s="62">
        <f t="shared" ref="I37" si="21">PRODUCT(J37,25)</f>
        <v>125</v>
      </c>
      <c r="J37" s="96">
        <v>5</v>
      </c>
      <c r="K37" s="60">
        <f t="shared" ref="K37" si="22">(G37/I37)*100</f>
        <v>16</v>
      </c>
      <c r="L37" s="60" t="s">
        <v>22</v>
      </c>
      <c r="M37" s="170">
        <f>SUM(J37:J38)</f>
        <v>10</v>
      </c>
      <c r="N37" s="87" t="s">
        <v>99</v>
      </c>
    </row>
    <row r="38" spans="1:14" s="59" customFormat="1" ht="30" x14ac:dyDescent="0.2">
      <c r="A38" s="166"/>
      <c r="B38" s="161"/>
      <c r="C38" s="60" t="s">
        <v>53</v>
      </c>
      <c r="D38" s="60" t="s">
        <v>54</v>
      </c>
      <c r="E38" s="61" t="s">
        <v>93</v>
      </c>
      <c r="F38" s="61" t="s">
        <v>35</v>
      </c>
      <c r="G38" s="60">
        <v>20</v>
      </c>
      <c r="H38" s="62">
        <f t="shared" ref="H38" si="23" xml:space="preserve"> I38-G38</f>
        <v>105</v>
      </c>
      <c r="I38" s="62">
        <f t="shared" ref="I38" si="24">PRODUCT(J38,25)</f>
        <v>125</v>
      </c>
      <c r="J38" s="96">
        <v>5</v>
      </c>
      <c r="K38" s="60">
        <f t="shared" ref="K38" si="25">(G38/I38)*100</f>
        <v>16</v>
      </c>
      <c r="L38" s="60" t="s">
        <v>24</v>
      </c>
      <c r="M38" s="171"/>
      <c r="N38" s="87" t="s">
        <v>101</v>
      </c>
    </row>
    <row r="39" spans="1:14" ht="30" x14ac:dyDescent="0.2">
      <c r="A39" s="66" t="s">
        <v>42</v>
      </c>
      <c r="B39" s="67" t="s">
        <v>29</v>
      </c>
      <c r="C39" s="67" t="s">
        <v>38</v>
      </c>
      <c r="D39" s="67" t="s">
        <v>39</v>
      </c>
      <c r="E39" s="66" t="s">
        <v>67</v>
      </c>
      <c r="F39" s="68" t="s">
        <v>71</v>
      </c>
      <c r="G39" s="69">
        <v>40</v>
      </c>
      <c r="H39" s="69">
        <f xml:space="preserve"> I39-G39</f>
        <v>10</v>
      </c>
      <c r="I39" s="69">
        <f>PRODUCT(J39,25)</f>
        <v>50</v>
      </c>
      <c r="J39" s="69">
        <v>2</v>
      </c>
      <c r="K39" s="69">
        <f>(G39/I39)*100</f>
        <v>80</v>
      </c>
      <c r="L39" s="69" t="s">
        <v>24</v>
      </c>
      <c r="M39" s="70">
        <f>SUM(J39)</f>
        <v>2</v>
      </c>
      <c r="N39" s="87" t="s">
        <v>101</v>
      </c>
    </row>
    <row r="40" spans="1:14" ht="30.75" customHeight="1" x14ac:dyDescent="0.2">
      <c r="A40" s="28" t="s">
        <v>43</v>
      </c>
      <c r="B40" s="19"/>
      <c r="C40" s="19"/>
      <c r="D40" s="19"/>
      <c r="E40" s="19"/>
      <c r="F40" s="19"/>
      <c r="G40" s="18"/>
      <c r="H40" s="18"/>
      <c r="I40" s="18"/>
      <c r="J40" s="18">
        <v>6</v>
      </c>
      <c r="K40" s="19"/>
      <c r="L40" s="18"/>
      <c r="M40" s="20">
        <f>SUM(J40)</f>
        <v>6</v>
      </c>
      <c r="N40" s="87"/>
    </row>
    <row r="41" spans="1:14" ht="30" x14ac:dyDescent="0.2">
      <c r="A41" s="28" t="s">
        <v>83</v>
      </c>
      <c r="B41" s="32" t="s">
        <v>29</v>
      </c>
      <c r="C41" s="29" t="s">
        <v>38</v>
      </c>
      <c r="D41" s="19"/>
      <c r="E41" s="28"/>
      <c r="F41" s="28"/>
      <c r="G41" s="21"/>
      <c r="H41" s="18"/>
      <c r="I41" s="18"/>
      <c r="J41" s="21">
        <v>9</v>
      </c>
      <c r="K41" s="19"/>
      <c r="L41" s="19" t="s">
        <v>22</v>
      </c>
      <c r="M41" s="20">
        <f>SUM(J41)</f>
        <v>9</v>
      </c>
      <c r="N41" s="87"/>
    </row>
    <row r="42" spans="1:14" ht="41.25" customHeight="1" x14ac:dyDescent="0.2">
      <c r="A42" s="143" t="s">
        <v>55</v>
      </c>
      <c r="B42" s="143"/>
      <c r="C42" s="143"/>
      <c r="D42" s="143"/>
      <c r="E42" s="143"/>
      <c r="F42" s="30"/>
      <c r="G42" s="22">
        <f>SUM(G33:G40)</f>
        <v>170</v>
      </c>
      <c r="H42" s="22">
        <f>SUM(H33:H40)</f>
        <v>955</v>
      </c>
      <c r="I42" s="22">
        <f>SUM(I33:I40)</f>
        <v>1125</v>
      </c>
      <c r="J42" s="22">
        <f>SUM(J33:J41)</f>
        <v>60</v>
      </c>
      <c r="K42" s="22">
        <f>SUM(K33:K40)</f>
        <v>168.0952380952381</v>
      </c>
      <c r="L42" s="23" t="s">
        <v>85</v>
      </c>
      <c r="M42" s="22">
        <f>SUM(M33:M41)</f>
        <v>60</v>
      </c>
      <c r="N42" s="92"/>
    </row>
    <row r="43" spans="1:14" ht="36" customHeight="1" x14ac:dyDescent="0.2">
      <c r="A43" s="141" t="s">
        <v>56</v>
      </c>
      <c r="B43" s="141"/>
      <c r="C43" s="141"/>
      <c r="D43" s="141"/>
      <c r="E43" s="141"/>
      <c r="F43" s="33"/>
      <c r="G43" s="34">
        <f>SUM(G42,G28)</f>
        <v>414</v>
      </c>
      <c r="H43" s="34">
        <f>SUM(H42,H28)</f>
        <v>2061</v>
      </c>
      <c r="I43" s="34">
        <f>SUM(I42,I28)</f>
        <v>2475</v>
      </c>
      <c r="J43" s="34">
        <f>SUM(J42,J28)</f>
        <v>120</v>
      </c>
      <c r="K43" s="34">
        <f>SUM(K42,K28)</f>
        <v>417.52380952380952</v>
      </c>
      <c r="L43" s="33" t="s">
        <v>96</v>
      </c>
      <c r="M43" s="34">
        <f>SUM(M42,M28)</f>
        <v>120</v>
      </c>
      <c r="N43" s="89"/>
    </row>
    <row r="44" spans="1:14" x14ac:dyDescent="0.2">
      <c r="A44" s="11"/>
      <c r="B44" s="11"/>
      <c r="C44" s="7"/>
      <c r="D44" s="7"/>
      <c r="E44" s="7"/>
      <c r="F44" s="7"/>
      <c r="G44" s="12"/>
      <c r="H44" s="12"/>
      <c r="I44" s="12"/>
      <c r="J44" s="7"/>
      <c r="K44" s="7"/>
      <c r="L44" s="7"/>
      <c r="N44" s="93"/>
    </row>
    <row r="45" spans="1:14" x14ac:dyDescent="0.2">
      <c r="A45" s="142" t="s">
        <v>57</v>
      </c>
      <c r="B45" s="142"/>
      <c r="C45" s="142"/>
      <c r="D45" s="142"/>
      <c r="N45" s="93"/>
    </row>
    <row r="46" spans="1:14" x14ac:dyDescent="0.2">
      <c r="A46" s="13" t="s">
        <v>58</v>
      </c>
      <c r="B46" s="13"/>
      <c r="C46" s="13"/>
      <c r="D46" s="13"/>
      <c r="N46" s="93"/>
    </row>
    <row r="47" spans="1:14" x14ac:dyDescent="0.2">
      <c r="A47" s="14" t="s">
        <v>59</v>
      </c>
      <c r="B47" s="14"/>
      <c r="C47" s="14"/>
      <c r="D47" s="14"/>
      <c r="E47" s="14"/>
      <c r="F47" s="14"/>
      <c r="N47" s="93"/>
    </row>
    <row r="48" spans="1:14" x14ac:dyDescent="0.2">
      <c r="A48" s="14" t="s">
        <v>60</v>
      </c>
      <c r="B48" s="14"/>
      <c r="C48" s="14"/>
      <c r="D48" s="14"/>
      <c r="E48" s="14"/>
      <c r="F48" s="14"/>
    </row>
    <row r="49" spans="1:6" x14ac:dyDescent="0.2">
      <c r="A49" s="14" t="s">
        <v>61</v>
      </c>
      <c r="B49" s="14"/>
      <c r="C49" s="14"/>
      <c r="D49" s="14"/>
      <c r="E49" s="14"/>
      <c r="F49" s="14"/>
    </row>
    <row r="50" spans="1:6" x14ac:dyDescent="0.2">
      <c r="A50" s="14" t="s">
        <v>62</v>
      </c>
      <c r="B50" s="14"/>
      <c r="C50" s="14"/>
      <c r="D50" s="14"/>
    </row>
  </sheetData>
  <mergeCells count="26">
    <mergeCell ref="M34:M36"/>
    <mergeCell ref="M37:M38"/>
    <mergeCell ref="M18:M19"/>
    <mergeCell ref="M20:M22"/>
    <mergeCell ref="M23:M24"/>
    <mergeCell ref="A6:M6"/>
    <mergeCell ref="A7:M7"/>
    <mergeCell ref="A8:M8"/>
    <mergeCell ref="A9:M9"/>
    <mergeCell ref="A11:M11"/>
    <mergeCell ref="A12:M12"/>
    <mergeCell ref="A28:E28"/>
    <mergeCell ref="A42:E42"/>
    <mergeCell ref="A43:E43"/>
    <mergeCell ref="A45:D45"/>
    <mergeCell ref="B14:M14"/>
    <mergeCell ref="B15:M15"/>
    <mergeCell ref="A18:A19"/>
    <mergeCell ref="A20:A22"/>
    <mergeCell ref="A23:A24"/>
    <mergeCell ref="B20:B22"/>
    <mergeCell ref="B23:B24"/>
    <mergeCell ref="B34:B36"/>
    <mergeCell ref="B37:B38"/>
    <mergeCell ref="A34:A36"/>
    <mergeCell ref="A37:A38"/>
  </mergeCells>
  <pageMargins left="0.82677165354330717" right="0.23622047244094491" top="0.74803149606299213" bottom="0.74803149606299213" header="0.31496062992125984" footer="0.31496062992125984"/>
  <pageSetup paperSize="9" scale="55" orientation="landscape" horizontalDpi="1200" verticalDpi="1200" r:id="rId1"/>
  <rowBreaks count="1" manualBreakCount="1">
    <brk id="28" max="16383" man="1"/>
  </rowBreaks>
  <ignoredErrors>
    <ignoredError sqref="J42" formula="1"/>
    <ignoredError sqref="M20 M23 M34 M37 M33 M18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DCPL34 TS1 - MUSICA ELETTRONICA</vt:lpstr>
      <vt:lpstr>DCSL34 - MUSICA ELETTRONICA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Maurizio</dc:creator>
  <cp:lastModifiedBy>gianfranco borrelli</cp:lastModifiedBy>
  <cp:lastPrinted>2021-05-29T23:18:51Z</cp:lastPrinted>
  <dcterms:created xsi:type="dcterms:W3CDTF">2018-03-24T08:22:09Z</dcterms:created>
  <dcterms:modified xsi:type="dcterms:W3CDTF">2021-06-14T08:59:11Z</dcterms:modified>
</cp:coreProperties>
</file>